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2.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3.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4.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5.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drawings/drawing6.xml" ContentType="application/vnd.openxmlformats-officedocument.drawing+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drawings/drawing7.xml" ContentType="application/vnd.openxmlformats-officedocument.drawing+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drawings/drawing8.xml" ContentType="application/vnd.openxmlformats-officedocument.drawing+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drawings/drawing9.xml" ContentType="application/vnd.openxmlformats-officedocument.drawing+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19"/>
  <workbookPr defaultThemeVersion="166925"/>
  <mc:AlternateContent xmlns:mc="http://schemas.openxmlformats.org/markup-compatibility/2006">
    <mc:Choice Requires="x15">
      <x15ac:absPath xmlns:x15ac="http://schemas.microsoft.com/office/spreadsheetml/2010/11/ac" url="https://redquadrantltd.sharepoint.com/sites/RedQuadrant/Projects/PSTA/LGA Strategic Commissioning Options Appraisal/2023-07 LGA versions/"/>
    </mc:Choice>
  </mc:AlternateContent>
  <xr:revisionPtr revIDLastSave="0" documentId="8_{F1F2718D-51F7-4F2D-9F95-5AFA39F8983B}" xr6:coauthVersionLast="47" xr6:coauthVersionMax="47" xr10:uidLastSave="{00000000-0000-0000-0000-000000000000}"/>
  <bookViews>
    <workbookView xWindow="-120" yWindow="-120" windowWidth="26325" windowHeight="16440" firstSheet="11" activeTab="11" xr2:uid="{CEF8FE7B-4FA2-49CA-A542-2DC2E3446FB9}"/>
  </bookViews>
  <sheets>
    <sheet name="Contents" sheetId="5" r:id="rId1"/>
    <sheet name="Step 2 Quick evaluation" sheetId="4" r:id="rId2"/>
    <sheet name="Step 3 Methodology " sheetId="19" r:id="rId3"/>
    <sheet name="Whole system design" sheetId="2" r:id="rId4"/>
    <sheet name="Relationships &amp; Organisation" sheetId="10" r:id="rId5"/>
    <sheet name="Capacity &amp; Capability" sheetId="12" r:id="rId6"/>
    <sheet name="User&amp;Outcome centred" sheetId="13" r:id="rId7"/>
    <sheet name="Info, Insight&amp;Innovation" sheetId="11" r:id="rId8"/>
    <sheet name="Managing policy &amp; compliance" sheetId="17" r:id="rId9"/>
    <sheet name="Commissioning Process" sheetId="14" r:id="rId10"/>
    <sheet name="Models and tactics" sheetId="15" r:id="rId11"/>
    <sheet name="Step 4 Analysis Tool" sheetId="16" r:id="rId12"/>
    <sheet name="Step 5 Constraints &amp; Enablers" sheetId="18" r:id="rId13"/>
    <sheet name="Summary output" sheetId="3" state="hidden" r:id="rId14"/>
    <sheet name="Full list" sheetId="1" state="hidden" r:id="rId15"/>
    <sheet name="Place based factors" sheetId="7" r:id="rId16"/>
    <sheet name="Lists" sheetId="8" state="hidden" r:id="rId17"/>
  </sheets>
  <definedNames>
    <definedName name="_xlnm._FilterDatabase" localSheetId="11" hidden="1">'Step 4 Analysis Tool'!$A$4:$I$4</definedName>
    <definedName name="_xlnm._FilterDatabase" localSheetId="12" hidden="1">'Step 5 Constraints &amp; Enablers'!$A$10:$E$10</definedName>
    <definedName name="_Toc128062871" localSheetId="14">'Full list'!$A$2</definedName>
    <definedName name="_Toc128062872" localSheetId="15">'Place based factors'!$A$1</definedName>
    <definedName name="_Toc128062873" localSheetId="14">'Full list'!#REF!</definedName>
    <definedName name="_Toc128062874" localSheetId="3">'Whole system design'!$A$40</definedName>
    <definedName name="_Toc128062875" localSheetId="3">'Whole system design'!$A$13</definedName>
    <definedName name="_Toc128062878" localSheetId="3">'Whole system design'!$A$10</definedName>
    <definedName name="_Toc128062879" localSheetId="14">'Full list'!$A$14</definedName>
    <definedName name="_Toc128062880" localSheetId="14">'Full list'!#REF!</definedName>
    <definedName name="_Toc128062886" localSheetId="14">'Full list'!$A$26</definedName>
    <definedName name="_Toc128062887" localSheetId="14">'Full list'!#REF!</definedName>
    <definedName name="_Toc128062893" localSheetId="14">'Full list'!#REF!</definedName>
    <definedName name="_Toc128062894" localSheetId="14">'Full list'!#REF!</definedName>
    <definedName name="_Toc128062900" localSheetId="14">'Full list'!$A$55</definedName>
    <definedName name="_Toc128062901" localSheetId="14">'Full list'!#REF!</definedName>
    <definedName name="_Toc128062907" localSheetId="14">'Full list'!$A$69</definedName>
    <definedName name="_Toc128062908" localSheetId="14">'Full list'!#REF!</definedName>
    <definedName name="_Toc128062914" localSheetId="14">'Full list'!$A$81</definedName>
    <definedName name="_Toc128062915" localSheetId="14">'Full list'!#REF!</definedName>
    <definedName name="_Toc128062921" localSheetId="14">'Full list'!$A$92</definedName>
    <definedName name="_Toc128062922" localSheetId="14">'Full list'!#REF!</definedName>
  </definedNames>
  <calcPr calcId="191028" calcMode="auto" fullCalcOnLoad="1"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7" i="18" l="1"/>
  <c r="C58" i="18"/>
  <c r="C56" i="18"/>
  <c r="C54" i="18"/>
  <c r="C55" i="18"/>
  <c r="C53" i="18"/>
  <c r="C51" i="18"/>
  <c r="C52" i="18"/>
  <c r="C50" i="18"/>
  <c r="C48" i="18"/>
  <c r="C49" i="18"/>
  <c r="C47" i="18"/>
  <c r="C45" i="18"/>
  <c r="C46" i="18"/>
  <c r="C44" i="18"/>
  <c r="C42" i="18"/>
  <c r="C43" i="18"/>
  <c r="C41" i="18"/>
  <c r="C39" i="18"/>
  <c r="C40" i="18"/>
  <c r="C38" i="18"/>
  <c r="C36" i="18"/>
  <c r="C37" i="18"/>
  <c r="C35" i="18"/>
  <c r="C33" i="18"/>
  <c r="C34" i="18"/>
  <c r="C32" i="18"/>
  <c r="C30" i="18"/>
  <c r="C31" i="18"/>
  <c r="C29" i="18"/>
  <c r="C27" i="18"/>
  <c r="C28" i="18"/>
  <c r="C26" i="18"/>
  <c r="C24" i="18"/>
  <c r="C25" i="18"/>
  <c r="C23" i="18"/>
  <c r="C21" i="18"/>
  <c r="C22" i="18"/>
  <c r="C20" i="18"/>
  <c r="C18" i="18"/>
  <c r="C19" i="18"/>
  <c r="C17" i="18"/>
  <c r="C15" i="18"/>
  <c r="C16" i="18"/>
  <c r="C14" i="18"/>
  <c r="C12" i="18"/>
  <c r="C13" i="18"/>
  <c r="C11" i="18"/>
  <c r="D12" i="16"/>
  <c r="G12" i="16" s="1"/>
  <c r="D11" i="16"/>
  <c r="D10" i="16"/>
  <c r="D9" i="16"/>
  <c r="D8" i="16"/>
  <c r="D6" i="16"/>
  <c r="D5" i="16"/>
  <c r="F30" i="11"/>
  <c r="G30" i="11"/>
  <c r="H30" i="11" s="1"/>
  <c r="F31" i="11"/>
  <c r="G31" i="11"/>
  <c r="H31" i="11" s="1"/>
  <c r="C37" i="17"/>
  <c r="G29" i="17"/>
  <c r="H29" i="17" s="1"/>
  <c r="F29" i="17"/>
  <c r="G28" i="17"/>
  <c r="H28" i="17" s="1"/>
  <c r="F28" i="17"/>
  <c r="G27" i="17"/>
  <c r="H27" i="17" s="1"/>
  <c r="F27" i="17"/>
  <c r="G26" i="17"/>
  <c r="H26" i="17" s="1"/>
  <c r="F26" i="17"/>
  <c r="G25" i="17"/>
  <c r="H25" i="17" s="1"/>
  <c r="F25" i="17"/>
  <c r="G24" i="17"/>
  <c r="H24" i="17" s="1"/>
  <c r="F24" i="17"/>
  <c r="G23" i="17"/>
  <c r="H23" i="17" s="1"/>
  <c r="F23" i="17"/>
  <c r="G22" i="17"/>
  <c r="H22" i="17" s="1"/>
  <c r="F22" i="17"/>
  <c r="G21" i="17"/>
  <c r="H21" i="17" s="1"/>
  <c r="F21" i="17"/>
  <c r="G18" i="17"/>
  <c r="H18" i="17" s="1"/>
  <c r="F18" i="17"/>
  <c r="G31" i="13"/>
  <c r="H31" i="13" s="1"/>
  <c r="G32" i="13"/>
  <c r="H32" i="13" s="1"/>
  <c r="F31" i="13"/>
  <c r="F32" i="13"/>
  <c r="F29" i="13"/>
  <c r="G29" i="13"/>
  <c r="H29" i="13" s="1"/>
  <c r="G11" i="16" l="1"/>
  <c r="H11" i="16" a="1"/>
  <c r="H11" i="16" s="1"/>
  <c r="I11" i="16" s="1"/>
  <c r="E10" i="16"/>
  <c r="H10" i="16" a="1"/>
  <c r="H10" i="16" s="1"/>
  <c r="G10" i="16"/>
  <c r="E9" i="16"/>
  <c r="H9" i="16" a="1"/>
  <c r="H9" i="16" s="1"/>
  <c r="G9" i="16"/>
  <c r="H8" i="16" a="1"/>
  <c r="H8" i="16" s="1"/>
  <c r="G8" i="16"/>
  <c r="E8" i="16"/>
  <c r="E7" i="16"/>
  <c r="H7" i="16" a="1"/>
  <c r="H7" i="16" s="1"/>
  <c r="G7" i="16"/>
  <c r="E6" i="16"/>
  <c r="G6" i="16"/>
  <c r="H6" i="16" a="1"/>
  <c r="H6" i="16" s="1"/>
  <c r="E5" i="16"/>
  <c r="H5" i="16" a="1"/>
  <c r="H5" i="16" s="1"/>
  <c r="I5" i="16" s="1"/>
  <c r="J5" i="16" s="1"/>
  <c r="C5" i="16" s="1"/>
  <c r="G5" i="16"/>
  <c r="H12" i="16"/>
  <c r="I12" i="16" s="1"/>
  <c r="E11" i="16"/>
  <c r="E12" i="16"/>
  <c r="B36" i="17"/>
  <c r="C37" i="15"/>
  <c r="G29" i="15"/>
  <c r="H29" i="15" s="1"/>
  <c r="F29" i="15"/>
  <c r="G28" i="15"/>
  <c r="H28" i="15" s="1"/>
  <c r="F28" i="15"/>
  <c r="G27" i="15"/>
  <c r="H27" i="15" s="1"/>
  <c r="F27" i="15"/>
  <c r="G26" i="15"/>
  <c r="H26" i="15" s="1"/>
  <c r="F26" i="15"/>
  <c r="G25" i="15"/>
  <c r="H25" i="15" s="1"/>
  <c r="F25" i="15"/>
  <c r="G24" i="15"/>
  <c r="H24" i="15" s="1"/>
  <c r="F24" i="15"/>
  <c r="G23" i="15"/>
  <c r="H23" i="15" s="1"/>
  <c r="F23" i="15"/>
  <c r="G22" i="15"/>
  <c r="H22" i="15" s="1"/>
  <c r="F22" i="15"/>
  <c r="G21" i="15"/>
  <c r="H21" i="15" s="1"/>
  <c r="F21" i="15"/>
  <c r="G20" i="15"/>
  <c r="H20" i="15" s="1"/>
  <c r="F20" i="15"/>
  <c r="G19" i="15"/>
  <c r="H19" i="15" s="1"/>
  <c r="F19" i="15"/>
  <c r="G18" i="15"/>
  <c r="H18" i="15" s="1"/>
  <c r="F18" i="15"/>
  <c r="C43" i="14"/>
  <c r="G34" i="14"/>
  <c r="H34" i="14" s="1"/>
  <c r="F34" i="14"/>
  <c r="G33" i="14"/>
  <c r="H33" i="14" s="1"/>
  <c r="F33" i="14"/>
  <c r="G32" i="14"/>
  <c r="H32" i="14" s="1"/>
  <c r="F32" i="14"/>
  <c r="G31" i="14"/>
  <c r="H31" i="14" s="1"/>
  <c r="F31" i="14"/>
  <c r="G30" i="14"/>
  <c r="H30" i="14" s="1"/>
  <c r="F30" i="14"/>
  <c r="G29" i="14"/>
  <c r="H29" i="14" s="1"/>
  <c r="F29" i="14"/>
  <c r="G28" i="14"/>
  <c r="H28" i="14" s="1"/>
  <c r="F28" i="14"/>
  <c r="G27" i="14"/>
  <c r="H27" i="14" s="1"/>
  <c r="F27" i="14"/>
  <c r="G26" i="14"/>
  <c r="H26" i="14" s="1"/>
  <c r="F26" i="14"/>
  <c r="G25" i="14"/>
  <c r="H25" i="14" s="1"/>
  <c r="F25" i="14"/>
  <c r="G24" i="14"/>
  <c r="H24" i="14" s="1"/>
  <c r="F24" i="14"/>
  <c r="C37" i="11"/>
  <c r="G29" i="11"/>
  <c r="H29" i="11" s="1"/>
  <c r="F29" i="11"/>
  <c r="G28" i="11"/>
  <c r="H28" i="11" s="1"/>
  <c r="F28" i="11"/>
  <c r="G27" i="11"/>
  <c r="H27" i="11" s="1"/>
  <c r="F27" i="11"/>
  <c r="G26" i="11"/>
  <c r="H26" i="11" s="1"/>
  <c r="F26" i="11"/>
  <c r="G25" i="11"/>
  <c r="H25" i="11" s="1"/>
  <c r="F25" i="11"/>
  <c r="G24" i="11"/>
  <c r="H24" i="11" s="1"/>
  <c r="F24" i="11"/>
  <c r="G23" i="11"/>
  <c r="H23" i="11" s="1"/>
  <c r="F23" i="11"/>
  <c r="G22" i="11"/>
  <c r="H22" i="11" s="1"/>
  <c r="F22" i="11"/>
  <c r="G21" i="11"/>
  <c r="H21" i="11" s="1"/>
  <c r="F21" i="11"/>
  <c r="G20" i="11"/>
  <c r="H20" i="11" s="1"/>
  <c r="F20" i="11"/>
  <c r="G19" i="11"/>
  <c r="H19" i="11" s="1"/>
  <c r="F19" i="11"/>
  <c r="G18" i="11"/>
  <c r="H18" i="11" s="1"/>
  <c r="F18" i="11"/>
  <c r="C37" i="13"/>
  <c r="G30" i="13"/>
  <c r="H30" i="13" s="1"/>
  <c r="F30" i="13"/>
  <c r="G28" i="13"/>
  <c r="H28" i="13" s="1"/>
  <c r="F28" i="13"/>
  <c r="G27" i="13"/>
  <c r="H27" i="13" s="1"/>
  <c r="F27" i="13"/>
  <c r="G26" i="13"/>
  <c r="H26" i="13" s="1"/>
  <c r="F26" i="13"/>
  <c r="G25" i="13"/>
  <c r="H25" i="13" s="1"/>
  <c r="F25" i="13"/>
  <c r="G24" i="13"/>
  <c r="H24" i="13" s="1"/>
  <c r="F24" i="13"/>
  <c r="G23" i="13"/>
  <c r="H23" i="13" s="1"/>
  <c r="F23" i="13"/>
  <c r="G22" i="13"/>
  <c r="H22" i="13" s="1"/>
  <c r="F22" i="13"/>
  <c r="G21" i="13"/>
  <c r="H21" i="13" s="1"/>
  <c r="F21" i="13"/>
  <c r="G20" i="13"/>
  <c r="H20" i="13" s="1"/>
  <c r="F20" i="13"/>
  <c r="G19" i="13"/>
  <c r="H19" i="13" s="1"/>
  <c r="F19" i="13"/>
  <c r="G18" i="13"/>
  <c r="H18" i="13" s="1"/>
  <c r="F18" i="13"/>
  <c r="C37" i="12"/>
  <c r="G31" i="12"/>
  <c r="H31" i="12" s="1"/>
  <c r="F31" i="12"/>
  <c r="G30" i="12"/>
  <c r="H30" i="12" s="1"/>
  <c r="F30" i="12"/>
  <c r="G29" i="12"/>
  <c r="H29" i="12" s="1"/>
  <c r="F29" i="12"/>
  <c r="G28" i="12"/>
  <c r="H28" i="12" s="1"/>
  <c r="F28" i="12"/>
  <c r="G27" i="12"/>
  <c r="H27" i="12" s="1"/>
  <c r="F27" i="12"/>
  <c r="G26" i="12"/>
  <c r="H26" i="12" s="1"/>
  <c r="F26" i="12"/>
  <c r="G25" i="12"/>
  <c r="H25" i="12" s="1"/>
  <c r="F25" i="12"/>
  <c r="G24" i="12"/>
  <c r="H24" i="12" s="1"/>
  <c r="F24" i="12"/>
  <c r="G23" i="12"/>
  <c r="H23" i="12" s="1"/>
  <c r="F23" i="12"/>
  <c r="G22" i="12"/>
  <c r="H22" i="12" s="1"/>
  <c r="F22" i="12"/>
  <c r="G21" i="12"/>
  <c r="H21" i="12" s="1"/>
  <c r="F21" i="12"/>
  <c r="G18" i="12"/>
  <c r="H18" i="12" s="1"/>
  <c r="F18" i="12"/>
  <c r="C37" i="10"/>
  <c r="G29" i="10"/>
  <c r="H29" i="10" s="1"/>
  <c r="F29" i="10"/>
  <c r="G28" i="10"/>
  <c r="H28" i="10" s="1"/>
  <c r="F28" i="10"/>
  <c r="G27" i="10"/>
  <c r="H27" i="10" s="1"/>
  <c r="F27" i="10"/>
  <c r="G26" i="10"/>
  <c r="H26" i="10" s="1"/>
  <c r="F26" i="10"/>
  <c r="G25" i="10"/>
  <c r="H25" i="10" s="1"/>
  <c r="F25" i="10"/>
  <c r="G24" i="10"/>
  <c r="H24" i="10" s="1"/>
  <c r="F24" i="10"/>
  <c r="G23" i="10"/>
  <c r="H23" i="10" s="1"/>
  <c r="F23" i="10"/>
  <c r="G22" i="10"/>
  <c r="H22" i="10" s="1"/>
  <c r="F22" i="10"/>
  <c r="G21" i="10"/>
  <c r="H21" i="10" s="1"/>
  <c r="F21" i="10"/>
  <c r="G20" i="10"/>
  <c r="H20" i="10" s="1"/>
  <c r="F20" i="10"/>
  <c r="G19" i="10"/>
  <c r="H19" i="10" s="1"/>
  <c r="F19" i="10"/>
  <c r="G18" i="10"/>
  <c r="H18" i="10" s="1"/>
  <c r="F18" i="10"/>
  <c r="E6" i="4"/>
  <c r="E7" i="4"/>
  <c r="E8" i="4"/>
  <c r="E9" i="4"/>
  <c r="E10" i="4"/>
  <c r="E11" i="4"/>
  <c r="E12" i="4"/>
  <c r="F5" i="4"/>
  <c r="G5" i="4" s="1"/>
  <c r="C37" i="2"/>
  <c r="F25" i="2"/>
  <c r="F26" i="2"/>
  <c r="F27" i="2"/>
  <c r="F28" i="2"/>
  <c r="F29" i="2"/>
  <c r="G19" i="2"/>
  <c r="H19" i="2" s="1"/>
  <c r="G20" i="2"/>
  <c r="H20" i="2" s="1"/>
  <c r="G21" i="2"/>
  <c r="H21" i="2" s="1"/>
  <c r="G22" i="2"/>
  <c r="H22" i="2" s="1"/>
  <c r="G23" i="2"/>
  <c r="H23" i="2" s="1"/>
  <c r="G24" i="2"/>
  <c r="H24" i="2" s="1"/>
  <c r="G25" i="2"/>
  <c r="H25" i="2" s="1"/>
  <c r="G26" i="2"/>
  <c r="H26" i="2" s="1"/>
  <c r="G27" i="2"/>
  <c r="H27" i="2" s="1"/>
  <c r="G28" i="2"/>
  <c r="H28" i="2" s="1"/>
  <c r="G29" i="2"/>
  <c r="H29" i="2" s="1"/>
  <c r="G18" i="2"/>
  <c r="H18" i="2" s="1"/>
  <c r="F24" i="2"/>
  <c r="F23" i="2"/>
  <c r="F22" i="2"/>
  <c r="F21" i="2"/>
  <c r="F20" i="2"/>
  <c r="F19" i="2"/>
  <c r="F18" i="2"/>
  <c r="G6" i="4"/>
  <c r="G7" i="4"/>
  <c r="G8" i="4"/>
  <c r="G9" i="4"/>
  <c r="G10" i="4"/>
  <c r="G11" i="4"/>
  <c r="G12" i="4"/>
  <c r="D6" i="4"/>
  <c r="D7" i="4"/>
  <c r="D8" i="4"/>
  <c r="D9" i="4"/>
  <c r="D10" i="4"/>
  <c r="D11" i="4"/>
  <c r="D12" i="4"/>
  <c r="D5" i="4"/>
  <c r="I9" i="16" l="1"/>
  <c r="I8" i="16"/>
  <c r="I6" i="16"/>
  <c r="I10" i="16"/>
  <c r="I7" i="16"/>
  <c r="J7" i="16" s="1"/>
  <c r="C7" i="16" s="1"/>
  <c r="B36" i="11"/>
  <c r="B42" i="14"/>
  <c r="B36" i="13"/>
  <c r="B36" i="15"/>
  <c r="B36" i="12"/>
  <c r="B36" i="10"/>
  <c r="E5" i="4"/>
  <c r="B36" i="2"/>
  <c r="J6" i="16" l="1"/>
  <c r="C6" i="16" s="1"/>
  <c r="J10" i="16"/>
  <c r="C10" i="16" s="1"/>
  <c r="J8" i="16"/>
  <c r="C8" i="16" s="1"/>
  <c r="J12" i="16"/>
  <c r="C12" i="16" s="1"/>
  <c r="J9" i="16"/>
  <c r="C9" i="16" s="1"/>
  <c r="J11" i="16"/>
  <c r="C11" i="1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<sst xmlns="http://schemas.openxmlformats.org/spreadsheetml/2006/main" count="1109" uniqueCount="488">
  <si>
    <t>Applying a Strengths-Based Methodology to Your Strategic Commissioning - Overview notes to the toolkit methodology</t>
  </si>
  <si>
    <t>Contents</t>
  </si>
  <si>
    <t>Familiarisation</t>
  </si>
  <si>
    <t>Step 1 Familiarisation with materials</t>
  </si>
  <si>
    <t>Link to pre-reading
Pre-reading for Commissioning Aspects 1-8</t>
  </si>
  <si>
    <t>Step2 - Quick evaluation</t>
  </si>
  <si>
    <t>Step 2 - Quick initial evaluation of the place against the 8 commissioning aspects</t>
  </si>
  <si>
    <t>Step 3 - Methodology - Self-assessment against the 8 commissioning aspects</t>
  </si>
  <si>
    <t>Step 3 - Self-Assessment across all 8 aspects.  Initial Methodology sheet, followed by 8 Commissioning aspect worksheets</t>
  </si>
  <si>
    <t xml:space="preserve">Aspect 1. Whole system design </t>
  </si>
  <si>
    <t>Aspect 2. Relationships and organisation across the system</t>
  </si>
  <si>
    <t xml:space="preserve">Aspect 3. Capacity, capability and confidence </t>
  </si>
  <si>
    <t>Aspect 4. User and outcome-centred</t>
  </si>
  <si>
    <t xml:space="preserve">Aspect 5. Information, insight and innovation </t>
  </si>
  <si>
    <t>Aspect 6. Managing the policy and compliance landscape</t>
  </si>
  <si>
    <t>Aspect 7. Commissioning process</t>
  </si>
  <si>
    <t>Aspect 8. Models and tactics</t>
  </si>
  <si>
    <t>Step 4 - Analysis tool to help select preferred Strategic Commissioning Approach</t>
  </si>
  <si>
    <t>Step 4 - Use insight, scores and weighting from the self-assessment to select a Strategic Commissioning Approach</t>
  </si>
  <si>
    <t>Step 5 - Constraints and Enablers</t>
  </si>
  <si>
    <t>Step 5 - (Optional) Use the identified constraining and enabling factors from the self-assessment to support improvement action planning for your Commissioning Development Plan</t>
  </si>
  <si>
    <t>Place-based factors</t>
  </si>
  <si>
    <t>Place-based factors which may also enable or contrain, to be considered at Step 3 and Step 5</t>
  </si>
  <si>
    <t>Step 6 - Read introductory materials to familiarise yourselves with the Strategic Commissioning Approach, and implementation materials to prepare for implementing your selected Strategic Commissioning Approach</t>
  </si>
  <si>
    <t>Link to pre-reading
Pre-reading for Commissioning Approaches 1-8</t>
  </si>
  <si>
    <t>Step 2 - Quick evaluation of our commissioning against the 8 commissioning aspects</t>
  </si>
  <si>
    <t>Return to Contents</t>
  </si>
  <si>
    <t>The Eight Commissioning Aspects</t>
  </si>
  <si>
    <t>Aspect</t>
  </si>
  <si>
    <t>How well do we think we are doing on each aspect - on a scale of 0 (Worst) to 100 (Best)?</t>
  </si>
  <si>
    <t>Value assigned - quick evaluation</t>
  </si>
  <si>
    <t>Quick assessment</t>
  </si>
  <si>
    <t>Based on detailed assessment</t>
  </si>
  <si>
    <t>Value assigned following the detailed evaluation (taking each aspect in detail)</t>
  </si>
  <si>
    <r>
      <rPr>
        <b/>
        <sz val="11"/>
        <color theme="1"/>
        <rFont val="Calibri"/>
        <family val="2"/>
      </rPr>
      <t>Aspect 1. Whole system design</t>
    </r>
    <r>
      <rPr>
        <sz val="11"/>
        <color theme="1"/>
        <rFont val="Calibri"/>
        <family val="2"/>
      </rPr>
      <t xml:space="preserve">
Working as one place to create a context that is optimally set up for wellbeing, mutual support, and care</t>
    </r>
  </si>
  <si>
    <r>
      <rPr>
        <b/>
        <sz val="11"/>
        <color theme="1"/>
        <rFont val="Calibri"/>
        <family val="2"/>
      </rPr>
      <t xml:space="preserve">Aspect 2. Relationships and organisation across the system </t>
    </r>
    <r>
      <rPr>
        <sz val="11"/>
        <color theme="1"/>
        <rFont val="Calibri"/>
        <family val="2"/>
      </rPr>
      <t xml:space="preserve">
A place where everyone is focused on achieving shared goals, together, and incentives and funding streams are aligned</t>
    </r>
  </si>
  <si>
    <r>
      <rPr>
        <b/>
        <sz val="11"/>
        <color theme="1"/>
        <rFont val="Calibri"/>
        <family val="2"/>
      </rPr>
      <t xml:space="preserve">Aspect 3. Capacity, capability and confidence  </t>
    </r>
    <r>
      <rPr>
        <sz val="11"/>
        <color theme="1"/>
        <rFont val="Calibri"/>
        <family val="2"/>
      </rPr>
      <t xml:space="preserve">
Shaping provision from all sources (including market provision, social procurement, VCSE, asset-based work, workforce, community etc) so that people have access to what they need to live their lives well</t>
    </r>
  </si>
  <si>
    <r>
      <rPr>
        <b/>
        <sz val="11"/>
        <color theme="1"/>
        <rFont val="Calibri"/>
        <family val="2"/>
      </rPr>
      <t xml:space="preserve">Aspect 4. User and outcome centred </t>
    </r>
    <r>
      <rPr>
        <sz val="11"/>
        <color theme="1"/>
        <rFont val="Calibri"/>
        <family val="2"/>
      </rPr>
      <t xml:space="preserve">
Citizens are in charge of their own care, and their assessment of whether they got what they needed is how we measure our success</t>
    </r>
  </si>
  <si>
    <r>
      <rPr>
        <b/>
        <sz val="11"/>
        <color theme="1"/>
        <rFont val="Calibri"/>
        <family val="2"/>
      </rPr>
      <t xml:space="preserve">Aspect 5. Information, insight and innovation  </t>
    </r>
    <r>
      <rPr>
        <sz val="11"/>
        <color theme="1"/>
        <rFont val="Calibri"/>
        <family val="2"/>
      </rPr>
      <t xml:space="preserve">
A commissioning aspect that emphasises commissioning innovation and creativity, based on solid information, insight</t>
    </r>
  </si>
  <si>
    <r>
      <rPr>
        <b/>
        <sz val="11"/>
        <color theme="1"/>
        <rFont val="Calibri"/>
        <family val="2"/>
      </rPr>
      <t xml:space="preserve">Aspect 6. Managing the policy and compliance landscape </t>
    </r>
    <r>
      <rPr>
        <sz val="11"/>
        <color theme="1"/>
        <rFont val="Calibri"/>
        <family val="2"/>
      </rPr>
      <t xml:space="preserve">
Meeting, interpreting, and actively shaping the policy and legal requirements that we have to work within</t>
    </r>
  </si>
  <si>
    <r>
      <rPr>
        <b/>
        <sz val="11"/>
        <color theme="1"/>
        <rFont val="Calibri"/>
        <family val="2"/>
      </rPr>
      <t xml:space="preserve">Aspect 7. Commissioning process </t>
    </r>
    <r>
      <rPr>
        <sz val="11"/>
        <color theme="1"/>
        <rFont val="Calibri"/>
        <family val="2"/>
      </rPr>
      <t xml:space="preserve">
Technically excellent and highly professional commissioning mechanisms, including competition, collaboration, commercials, clarity of contracting, and continual improvement as well as well-judged introduction of new approaches</t>
    </r>
  </si>
  <si>
    <r>
      <rPr>
        <b/>
        <sz val="11"/>
        <color theme="1"/>
        <rFont val="Calibri"/>
        <family val="2"/>
      </rPr>
      <t xml:space="preserve">Aspect 8. Models and tactics </t>
    </r>
    <r>
      <rPr>
        <sz val="11"/>
        <color theme="1"/>
        <rFont val="Calibri"/>
        <family val="2"/>
      </rPr>
      <t xml:space="preserve">
Design of delivery models that are fit for purpose, effective, and innovative, based on real attention to how services are structured and delivered</t>
    </r>
  </si>
  <si>
    <t>Suggested Methodology for the Self-assessment workshop</t>
  </si>
  <si>
    <t>This self-assessment considers eight aspects of commissioning. There is a worksheet for each commissioning aspect. Each of the following eight worksheets is structured to be used in the same way. You will see the aspect name on the tab at the bottom and also at the top of the worksheet. Discussion is key to gaining insight about each question. You can nominate a scribe to record your insights and observations and to record your scores. You may find it useful to follow the worksheets as individuals. You may choose to make your own notes on your own copy of the worksheets, to aid discussion. Pre-reading materials are available for each commissioning aspect and links are included throughout the worksheets. 
The eight commissioning aspects are as follows:</t>
  </si>
  <si>
    <t>Aspect 4. User and outcome centred</t>
  </si>
  <si>
    <t xml:space="preserve">For each commissioning aspect, in groups or pairs, work through each of the stages below and record your observations / insight as suggested on the relevant worksheet. </t>
  </si>
  <si>
    <t>Part A. Please discuss and comment on the case studies and your thoughts on the dynamic tensions and equalities and equity considerations for this aspect in your place. Enter your comments in the boxes provided.</t>
  </si>
  <si>
    <t>Part B. Work through and discuss each of the self-assessment statements in the grid for the commissioning aspect. Record your observations from the discussion in column B.</t>
  </si>
  <si>
    <r>
      <t xml:space="preserve">Part C. Revisit each of the statements in the grid the commissioning aspect and, using the slider, assign a </t>
    </r>
    <r>
      <rPr>
        <b/>
        <i/>
        <u/>
        <sz val="11"/>
        <color theme="1"/>
        <rFont val="Arial"/>
        <family val="2"/>
      </rPr>
      <t>score</t>
    </r>
    <r>
      <rPr>
        <i/>
        <sz val="11"/>
        <color theme="1"/>
        <rFont val="Arial"/>
        <family val="2"/>
      </rPr>
      <t xml:space="preserve"> from 1 - 100 (where 100 is best performance) relating to how well you feel that you are achieving what is set out in the statement.</t>
    </r>
  </si>
  <si>
    <r>
      <t xml:space="preserve">Part D. Revisit each of the statements in the grid and in column E select the most appropriate </t>
    </r>
    <r>
      <rPr>
        <b/>
        <i/>
        <u/>
        <sz val="11"/>
        <color theme="1"/>
        <rFont val="Arial"/>
        <family val="2"/>
      </rPr>
      <t>weighting</t>
    </r>
    <r>
      <rPr>
        <i/>
        <sz val="11"/>
        <color theme="1"/>
        <rFont val="Arial"/>
        <family val="2"/>
      </rPr>
      <t xml:space="preserve"> for each, </t>
    </r>
    <r>
      <rPr>
        <b/>
        <i/>
        <sz val="11"/>
        <color theme="1"/>
        <rFont val="Arial"/>
        <family val="2"/>
      </rPr>
      <t>within the context of this aspect</t>
    </r>
    <r>
      <rPr>
        <i/>
        <sz val="11"/>
        <color theme="1"/>
        <rFont val="Arial"/>
        <family val="2"/>
      </rPr>
      <t>, reflecting how important/critical each element is to success of this aspect of commissioning.</t>
    </r>
  </si>
  <si>
    <r>
      <t xml:space="preserve">Part E. After you have completed all of the above, a 'notional score' for this aspect as a whole will be displayed in cell </t>
    </r>
    <r>
      <rPr>
        <i/>
        <sz val="11"/>
        <color rgb="FFFF0000"/>
        <rFont val="Arial"/>
        <family val="2"/>
      </rPr>
      <t>B36</t>
    </r>
    <r>
      <rPr>
        <i/>
        <sz val="11"/>
        <color theme="1"/>
        <rFont val="Arial"/>
        <family val="2"/>
      </rPr>
      <t xml:space="preserve">. Using that as a guide, you then have the opportunity to set your own, and if required, different, score, which will be used in the overall self-assessment. You may feel the notional score is accurate. If so, use that score. The richness of the discussion and dialogue may mean that in spite of the scoring and weighting of each statement, you nevertheless feel that a different score is warranted. Please agree a score from 1-100 for this aspect as a whole, and enter it in cell </t>
    </r>
    <r>
      <rPr>
        <i/>
        <sz val="11"/>
        <color rgb="FFFF0000"/>
        <rFont val="Arial"/>
        <family val="2"/>
      </rPr>
      <t>B37</t>
    </r>
    <r>
      <rPr>
        <i/>
        <sz val="11"/>
        <color theme="1"/>
        <rFont val="Arial"/>
        <family val="2"/>
      </rPr>
      <t>. The overall scores for each of the eight aspects will be used to support your selection of Strategic Commissioning Approach (see worksheet for Step 4).</t>
    </r>
  </si>
  <si>
    <t xml:space="preserve">Part F. After you have completed all of the above, consider all the factors you have considered from the pre-reading materials, your discussion, place-based factors and the statements for the aspect, and identify what you feel to be the 3 most enabling and 3 most constraining factors that impact on this commissioning aspect. Record these in the boxes provided. These constraining and enabling factors will be used to support your action planning for your Commissioning Development Plan (see worksheet for Step 5). </t>
  </si>
  <si>
    <t>Step 3 Aspect 1</t>
  </si>
  <si>
    <t>Whole system design</t>
  </si>
  <si>
    <t>Working as one place to create a context that is optimally set up for wellbeing, mutual support, and care</t>
  </si>
  <si>
    <t>Pre reading : Before completing this worksheet - read the document 'Whole system design' - which summarises this aspect and includes the case studies, dynamic tensions and equalities issues</t>
  </si>
  <si>
    <t>Part A - having read the pre-reading material, discuss the case studies, dynamic tensions and equalities and equity considerations.</t>
  </si>
  <si>
    <t>It is recommended that you keep your discussions in mind when reviewing the statements below</t>
  </si>
  <si>
    <t>High and low scoring case studies</t>
  </si>
  <si>
    <t>Please enter your comments</t>
  </si>
  <si>
    <t>What are your immediate thoughts relating to the high or low scoring councils in the case studies for this apsect?</t>
  </si>
  <si>
    <t>How are you handling these dynamic tensions?</t>
  </si>
  <si>
    <t xml:space="preserve">The tension between effective working within silos, development and optimal use of expertise, and working flexibly as a whole system 
</t>
  </si>
  <si>
    <t>The tension between prevention work and the need to respond to more acute demand</t>
  </si>
  <si>
    <t>How are you ensuring equality and equity?</t>
  </si>
  <si>
    <t>Whole system design is likely to highlight issues of inequality and inequity in conditions and access to services. Care should be taken to include marginalised voices in governance, leadership, and delivery, and to resist picking ‘quick wins’ which may further exclude marginalised and under-served groups.</t>
  </si>
  <si>
    <t>Part B,C,D - discuss each of the statements below and record your observation, score each, select your weighting</t>
  </si>
  <si>
    <t>Statements</t>
  </si>
  <si>
    <t>Please record your observations from dialogue</t>
  </si>
  <si>
    <t>How well do we think we are doing - on a scale of 0 (worst) to 100 (Best)?</t>
  </si>
  <si>
    <t>Score assigned</t>
  </si>
  <si>
    <t>Your weighting within this aspect</t>
  </si>
  <si>
    <t>Weighting</t>
  </si>
  <si>
    <t>Score</t>
  </si>
  <si>
    <t>We are working well as as a whole, place-based system</t>
  </si>
  <si>
    <t>Very important</t>
  </si>
  <si>
    <t>We have a good understanding of need (including unmet need) and capacity as a whole</t>
  </si>
  <si>
    <t>We have a good understanding of what is really shaping need and demand in our place</t>
  </si>
  <si>
    <t>Somewhat Important</t>
  </si>
  <si>
    <t>We have a good understanding of what really matters to citizens, and local views about wellbeing and care</t>
  </si>
  <si>
    <t>Essential / crucial</t>
  </si>
  <si>
    <t>The whole system is coherent, and we have a plan as a whole system</t>
  </si>
  <si>
    <t>We put social and environmental justice at the heart of the system</t>
  </si>
  <si>
    <t>Has limited impact on this aspect</t>
  </si>
  <si>
    <t>We have successfully shifted the dial to strengths, enabling, prevention, and early intervention</t>
  </si>
  <si>
    <t>We are learning effectively as a whole system</t>
  </si>
  <si>
    <t>We work systematically at a strategic, operational, and individual level</t>
  </si>
  <si>
    <t>We deal well with any pressure to provide standardised vs fit-for-content services (discussion of ‘postcode lotteries’ etc)</t>
  </si>
  <si>
    <t>We have an open mind to reviewing current payment methods so that they work for different models of commissioning (This could include ICS models, or other sub-regional or cross-border models)</t>
  </si>
  <si>
    <t>We have a significant degree of health and care integration, for example within the ICB, HBB, Integrated neighbourhood partnership working.</t>
  </si>
  <si>
    <t>Part E - Review and confirm your overall score</t>
  </si>
  <si>
    <t>Calculated overall score for this aspect</t>
  </si>
  <si>
    <t>Our assessment
Your confirmation of the score (Please enter a number between 0 and 100)</t>
  </si>
  <si>
    <t>Part F - Identify enabling and constraining factors</t>
  </si>
  <si>
    <t>What factors most constrain and most enable your room to manoeuvre as commissioners?</t>
  </si>
  <si>
    <t>Part F - to be completed as a final stage following discussion on this aspect. 
In your discussion think about any factors that you feel will enable or constrain your work with particular reference to the impact on this commissioning aspect. Please detail below the 3 most significant enabling and 3 most significant constraining factors. For Aspect 1. Whole System Design, you may also want to consider the place-based factors in the pre-reading materials for this aspect (see also final worksheet for a list of place-based factors - you may also be aware of others).</t>
  </si>
  <si>
    <t>Most enabling factors</t>
  </si>
  <si>
    <t>Most constraining factors</t>
  </si>
  <si>
    <t>Link to place-based factors</t>
  </si>
  <si>
    <t>Step 3 Aspect 2</t>
  </si>
  <si>
    <t xml:space="preserve">Relationships and organisation across the system </t>
  </si>
  <si>
    <t>A place where everyone is focused on achieving shared goals, together, and incentives and funding streams are aligned</t>
  </si>
  <si>
    <t>Pre reading : Before completing this worksheet - read the document 'Relationships and organisation across the system ' - which summarises this aspect and includes the case studies, dynamic tensions and equalities issues</t>
  </si>
  <si>
    <t xml:space="preserve">The potential tensions when local government politicians who set the direction of local government activity also act as NHS non-executive directors
</t>
  </si>
  <si>
    <t>The tension between the centralised, national direction of the NHS and local direction/mandate of local government</t>
  </si>
  <si>
    <t>Good quality relationships allow the challenging of issues to be done safely.  They need to be built for the long-term and embedded, for inequality to be challenged and overcome. Relationship-building must consciously include formerly-excluded groups, if it is to be valuable.  Commissioners and systems need to be aware of the risk that a focus on building relationships can reduce the willingness to challenge norms and problematic issues.</t>
  </si>
  <si>
    <t>Our partnerships and governance are robust and effective</t>
  </si>
  <si>
    <t>We do not feel constrained by any local politics. Local politics, including politics within or between agencies, work to positive effect.</t>
  </si>
  <si>
    <t>All relevant organisations and places have a shared understanding of commissioning, and give commissioning the same value</t>
  </si>
  <si>
    <t>We can address any knock-on effects of our setup and our decisions on the relationships and organisation in place</t>
  </si>
  <si>
    <t>We have effective collaboration, partnership and challenge across all key groups: commissioners, providers, politicians, communities</t>
  </si>
  <si>
    <t>All stakeholders are engaged with open communication</t>
  </si>
  <si>
    <t>We take positive action to learn about and work on our relationships, including learning from the past</t>
  </si>
  <si>
    <t>We optimise our results by responding appropriately according to the maturity level of our relationships</t>
  </si>
  <si>
    <r>
      <t xml:space="preserve">We are enabled, rather than limited, by the </t>
    </r>
    <r>
      <rPr>
        <sz val="11"/>
        <color theme="1"/>
        <rFont val="Arial"/>
        <family val="2"/>
      </rPr>
      <t>ethics, values, and culture of our organisation and the people in it?</t>
    </r>
  </si>
  <si>
    <t>Citizens and community are trusted and engaged across the system</t>
  </si>
  <si>
    <t>We are collectively aware of and dealing effectively with the incentives driven by different funding and performance schemes</t>
  </si>
  <si>
    <t>We can describe the culture of the organisations working together as open, honest, trusting and constructive, rather than judgemental and punitive, or avoidant.</t>
  </si>
  <si>
    <t>Calculated overall notional score for this aspect</t>
  </si>
  <si>
    <t>Part F - to be completed as a final stage following discussion on this aspect. 
In your discussion think about any factors that you feel will enable or constrain your work with particular reference to the impact on this commissioning aspect. Please detail below the 3 most significant enabling and 3 most significant constraining factors.</t>
  </si>
  <si>
    <t>Step 3 Aspect 3</t>
  </si>
  <si>
    <t xml:space="preserve">Capacity, capability and confidence  </t>
  </si>
  <si>
    <t>Shaping provision from all sources (including market provision, social procurement, VCSE, asset-based work, workforce, community etc) so that people have access to what they need to live their lives well</t>
  </si>
  <si>
    <t>Pre reading : Before completing this worksheet - read the document 'Capacity, Capability and Confidence' - which summarises this aspect and includes the case studies, dynamic tensions and equalities issues</t>
  </si>
  <si>
    <t>The tension between fitting service provision to our own professional categories and self-direction by citizens</t>
  </si>
  <si>
    <t>The tension between worker pay (supporting economic wellbeing, recycling into the local economy) and the cost of services</t>
  </si>
  <si>
    <t>The tension between a focus on deficits and service provision and focus on strengths, assets, and community</t>
  </si>
  <si>
    <t xml:space="preserve">It is important to take a critical perspective regarding the impact of deprivation, exclusion, and intersectional factors on the capability of people to provide their own support, and not make assumptions about this capability. Additionally, some people who are otherwise in highly privileged groups will not necessarily be privileged (in terms, for example, of close and engaged social networks) when it comes to their ability to be supported in their home and community. At the same time, traditional service provision is likely to be biased and have built-in assumptions about needs and how they should be met, which will impact different groups in different ways. The same suspension of assumption and genuine exploration needs to apply to groups and organisations providing support, which may have very different perspectives, strengths, and weaknesses depending on their context. </t>
  </si>
  <si>
    <t>We are effective at building the capability of people to support themselves</t>
  </si>
  <si>
    <t>We are effective at supporting carers, family, neighbours, place and community to support people</t>
  </si>
  <si>
    <t>We are effective at building capacity and capability in providers from all sectors and sources (voluntary, community, faith-based, social enterprise, private, and public), including the use of funding models to support this</t>
  </si>
  <si>
    <t>We are consistently taking an enabling, strengths-based approach and using asset-mapping</t>
  </si>
  <si>
    <t>We engage with providers as partners and collaborate with them</t>
  </si>
  <si>
    <t>We effectively balance collaboration and competition</t>
  </si>
  <si>
    <t>We take an effective co-commissioning approach with others to build markets and unlock potential</t>
  </si>
  <si>
    <t>We take an asset-based commissioning approach</t>
  </si>
  <si>
    <t>We have strong market insight (including an understanding of current delivery models, strengths, weaknesses, costs, pressures, satisfaction rates and quality of care), market making and market management capability, which is protected from other pressures</t>
  </si>
  <si>
    <t>We are providing funding and support that takes a long-term view and looks at impacts including social justice</t>
  </si>
  <si>
    <t>We take into account the local economic impact of our spending</t>
  </si>
  <si>
    <t>We have a good understanding of current workforce capacity, capability and needs across all employers, and we are actively supporting ongoing workforce development</t>
  </si>
  <si>
    <t>Our community and voluntary sector is well developed and capable</t>
  </si>
  <si>
    <t>Our market is well developed and capable, and focused on a strengths-based approach</t>
  </si>
  <si>
    <t>Step 3 Aspect 4</t>
  </si>
  <si>
    <t xml:space="preserve">User and outcome-centred </t>
  </si>
  <si>
    <t xml:space="preserve">Citizens are in charge of their own care, and their assessment of whether they got what they needed is how we measure our success </t>
  </si>
  <si>
    <t>Pre reading : Before completing this worksheet - read the document 'User and outcome-centred' - which summarises this aspect and includes the case studies, dynamic tensions and equalities issues</t>
  </si>
  <si>
    <t>The tension between the (in)appropriateness of a ‘one size fits all’ approach and the benefits of consistency.</t>
  </si>
  <si>
    <t xml:space="preserve">Equality and equity must be central to this aspect, because making assumptions about care outcomes or forcing individuals into standardised processes, services, and systems of care presents perhaps the greatest risk to a fair and equitable system. At the same time, attempts to ‘put citizens in the driving seat’ also risk a bias towards historically privileged groups and meeting or supporting the needs of those who are best able to access decision-makers and communicate in familiar and accepted ways. Therefore, co-production and advocacy must enable appropriate representation and must be done in a way and in a context that guards against these risks.
</t>
  </si>
  <si>
    <t>We have real engagement that informs our understanding of the needs (including unmet needs) of people in our area</t>
  </si>
  <si>
    <t>We are taking outcomes-led approaches, by learning from, and defining success by, real change on the ground reported by citizens and communities</t>
  </si>
  <si>
    <t>Equity is at the heart of our commissioning approach, seeking to identify real needs rather than make assumptions about what is needed</t>
  </si>
  <si>
    <t>We have a commitment to co-production at all stages of the commissioning cycle, including analysis, design, decision-making, delivery, and governance with all users, stakeholders, and especially excluded groups. This is evidenced by what is happening in practice.</t>
  </si>
  <si>
    <t>We look at the whole experience of need and care from the citizen point of view, as opposed to our service, assessment, and process silos</t>
  </si>
  <si>
    <t>We are making the way into care and support clear and accessible to all, including self-funders</t>
  </si>
  <si>
    <t>We are influencing the approach of the whole council and partners in a way consistent with user and outcome-centred working</t>
  </si>
  <si>
    <t>Local system leaders and partners are brave and ambitious about user focus</t>
  </si>
  <si>
    <t>We have a good understanding of how the local political ideology informs our commissioning</t>
  </si>
  <si>
    <t>We consistently prefer engagement and outcome-focused methods to time-and-task methods</t>
  </si>
  <si>
    <t>We are making effective use of technology to empower citizens and support care</t>
  </si>
  <si>
    <t>Our citizens are informed about human rights (including disability rights) and are pushing for citizen control</t>
  </si>
  <si>
    <t>Funding is connected to individuals and outcomes</t>
  </si>
  <si>
    <t>We focus on supporting enabling, public health outcomes, like fitness and tackling obesity</t>
  </si>
  <si>
    <t>We measure and respond to services user, carer, and advocate satisfaction in relation to care and support services, and satisfaction is high</t>
  </si>
  <si>
    <t>Step 3 Aspect 5</t>
  </si>
  <si>
    <t xml:space="preserve">Information, insight and innovation </t>
  </si>
  <si>
    <t>A commissioning aspect that emphasises commissioning innovation and creativity, based on solid information, insight</t>
  </si>
  <si>
    <t>Pre reading: Before completing this worksheet - read the document 'Relationships and organisation across the system ' - which summarises this aspect and includes the case studies, dynamic tensions and equalities issues</t>
  </si>
  <si>
    <t>The tension between cold, analytic ‘objective’ data and the warm/thick data from the richness of peoples’ lives.</t>
  </si>
  <si>
    <t xml:space="preserve">Without good information, the opportunity to innovate and change, and the skill to do so, the cause of equality and equity cannot be effectively advanced. Care must be taken not to make insights a reflection of our own prejudices.  Engaging excluded voices and welcoming active challenge is one powerful tool to guard against this. It is important to establish and stick to agreed values in this space. The inequality in power dynamics between commissioners and populations becomes starker when commissioners are more powerful and more effective, but effective commissioners can also be the most direct route towards redressing this balance. Empowering communities as you empower yourself as a commissioner is a powerful way to address this paradox.
</t>
  </si>
  <si>
    <t>We have an ambitious and clear adaptive route map for change, with a shared view of what commissioning is</t>
  </si>
  <si>
    <t>We have a culture of innovation, experimentation, and learning from failure (and success)</t>
  </si>
  <si>
    <t>We commission from a values-driven position, taking responsibility for outcomes while avoiding the ‘heroic’ mode of ‘fixing everything’, in favour of an enabling approach where people feel involved and part of designing and implementing things that matter to them</t>
  </si>
  <si>
    <t>We are able to connect small-scale tests of change with larger strategic bets</t>
  </si>
  <si>
    <t>We have, and share, data from across the whole system, including unmet needs, and we have an active "knowledge management" system</t>
  </si>
  <si>
    <t>We seek external challenge, peer review, coaching, active learning, development, and reflective practice</t>
  </si>
  <si>
    <t>We have strong analysis and performance management, presented and communicated honestly and effectively</t>
  </si>
  <si>
    <t>We have skilled, experienced, confident commissioners with the trust of decision-makers</t>
  </si>
  <si>
    <t>We are powerfully advocating for commissioning and leading by example</t>
  </si>
  <si>
    <t>We understand the history of our provider marketplace, the current state, and levels of change and engagement</t>
  </si>
  <si>
    <t>We close the loop from information gathering to decision-making, commissioning, and learning from outcomes</t>
  </si>
  <si>
    <t xml:space="preserve">We have an understanding of different funding streams, spending conditions and incentives </t>
  </si>
  <si>
    <t>We have a long-term view of likely changes in our landscape: citizens, providers, markets and place</t>
  </si>
  <si>
    <t>Strategic leaders have the capacity and resource to engage with us</t>
  </si>
  <si>
    <t>Step 3 Aspect 6</t>
  </si>
  <si>
    <t xml:space="preserve">Managing the policy and compliance landscape  </t>
  </si>
  <si>
    <t>Meeting, interpreting, and actively shaping the policy and legal requirements that we have to work within</t>
  </si>
  <si>
    <t>Pre reading: Before completing this worksheet - read the document 'Managing the policy and compliance landscape' - which summarises this aspect and includes the case studies, dynamic tensions and equalities issues</t>
  </si>
  <si>
    <t>The tension between the policy position, what the data says is best, and what our personal values and experiences suggest is best.</t>
  </si>
  <si>
    <t xml:space="preserve">A strong policy and compliance approach to equality is very important, as is responding to compliance requirements with equality and equity in mind. It is important to recognise that compliance with regulation is not a full answer to supporting equality, diversity, and inclusion, but just the beginning.
</t>
  </si>
  <si>
    <t>We understand and are complying with the core constraints and enablers of commissioning through active engagement with existing and current legislative and inspection requirements</t>
  </si>
  <si>
    <t>We understand how to manage compliance and get permission to extend capabilities when appropriate</t>
  </si>
  <si>
    <t xml:space="preserve">We have a proactive and dynamic risk appetite </t>
  </si>
  <si>
    <t>We use our insight and intelligence to inform and influence senior decision making effectively</t>
  </si>
  <si>
    <t>We create effective practice, policy and guidance</t>
  </si>
  <si>
    <t>We are playing an active role in shaping council, place, and national policy</t>
  </si>
  <si>
    <t>We are confident in our interpretation of the Care Act 2014 and other statutory requirements</t>
  </si>
  <si>
    <t>Our approach is consistent with other current and emerging legislation and compliance</t>
  </si>
  <si>
    <t>We have a clear commissioning strategy and policy, including a clear equalities policy</t>
  </si>
  <si>
    <t>We have a shared commissioning approach across council and place</t>
  </si>
  <si>
    <t>Our provider and sector engagement is effective in informing our published plans for commissioning and market sustainability. These plans are co-produced with the sector, are fit for the future, and regularly reviewed.</t>
  </si>
  <si>
    <t>Quality, social value, and value for money are evaluated proportionately, and evidence-based</t>
  </si>
  <si>
    <t>Step 3 Aspect 7</t>
  </si>
  <si>
    <t>Commissioning process</t>
  </si>
  <si>
    <t>Technically excellent and highly professional commissioning mechanisms, including competition, collaboration, commercials, clarity of contracting, and continual improvement as well as well-judged introduction of new approaches</t>
  </si>
  <si>
    <t>Pre reading: Before completing this worksheet - read the document 'Commissioning process' - which summarises this aspect and includes the case studies, dynamic tensions and equalities issues</t>
  </si>
  <si>
    <t>The tension between competition and collaboration?</t>
  </si>
  <si>
    <t xml:space="preserve">A strong process needs to build in the following elements:
•	Understanding of unmet and marginalised need
•	Access for those who may be excluded
•	Strong equality and equity in specification and contract management
•	Co-design and shared learning with excluded groups
</t>
  </si>
  <si>
    <r>
      <t xml:space="preserve">Your weighting </t>
    </r>
    <r>
      <rPr>
        <b/>
        <sz val="11"/>
        <color theme="1"/>
        <rFont val="Arial"/>
        <family val="2"/>
      </rPr>
      <t>within this aspect</t>
    </r>
  </si>
  <si>
    <t>We are effectively balancing meeting urgent financial and other priority requirements with thinking about long-term impacts</t>
  </si>
  <si>
    <t>Our commissioning process supports good competition, collaboration, clarity of contracting and transactional improvement</t>
  </si>
  <si>
    <t>We ensure timeliness of engagement in our strategic commissioning process. This is well balanced with time on specification, contract management, and learning</t>
  </si>
  <si>
    <t>We have a positive approach to procurement that focuses on proportionality and outcomes</t>
  </si>
  <si>
    <t>We are using a broad range of evidence to inform commissioning and contributing our own insight through reflection and evaluation</t>
  </si>
  <si>
    <t>Our commissioning process has a strong focus on Nolan principles, social value, equity, ethics, and openness</t>
  </si>
  <si>
    <t>We maintain a strong commissioning process even in joint and shared commissioning and shared arrangements</t>
  </si>
  <si>
    <t>We are proportionate in our commissioning process</t>
  </si>
  <si>
    <t>Our commissioning process is an enabler rather than a constraint? Commissioning colleagues in different areas of our “place” may use the same or different approaches</t>
  </si>
  <si>
    <t>We are able to appropriately de-commission to free up resources for unmet needs</t>
  </si>
  <si>
    <t>We have permission to be innovative and to use different approaches when appropriate</t>
  </si>
  <si>
    <t>Step 3 Aspect 8</t>
  </si>
  <si>
    <t>Models and tactics</t>
  </si>
  <si>
    <t>Design of delivery models that are fit for purpose, effective, and innovative, based on real attention to how services are structured and delivered</t>
  </si>
  <si>
    <t>Pre reading: Before completing this worksheet - read the document 'Models and tactics' - which summarises this aspect and includes the case studies, dynamic tensions and equalities issues</t>
  </si>
  <si>
    <t>The tension between detailed service design and big picture strategy.</t>
  </si>
  <si>
    <t xml:space="preserve">It is with practice on the ground, enabled by delivery models, that equality and equity are either supported or fail. It is important to think about the implications of changes in delivery models, particularly innovative ones and those using novel technology (or with digital access) for those who are traditionally marginalised and excluded, and groups who could be marginalised or excluded by the new model.
</t>
  </si>
  <si>
    <t>We investigate innovative delivery and funding models that deliver demand reduction, reduced costs and increased impact and these are used appropriately</t>
  </si>
  <si>
    <t>We are engaging effectively with disruptive technology</t>
  </si>
  <si>
    <t>We are taking and encouraging a partnership approach to workforce challenges</t>
  </si>
  <si>
    <t>We are undertaking supply chain optimisation</t>
  </si>
  <si>
    <t>We can evidence a core focus on social value</t>
  </si>
  <si>
    <t>We have a proactive approach to cost of care, with genuinely proportionate unit costs and reducing demand for high-cost care</t>
  </si>
  <si>
    <t>Our supplier relationships are focused on quality, improvement and outcomes rather than costs</t>
  </si>
  <si>
    <t>There is appropriate (dis)aggregation and joining up between models. We are we able to understand the potential opportunities for this and for reducing waste in delivery models and to encourage the opportunities to be recognised.</t>
  </si>
  <si>
    <t>We are reducing waste and user journey failures</t>
  </si>
  <si>
    <t>Our digital and technical capability is sufficient</t>
  </si>
  <si>
    <t>We are able to consider opportunities to bring in different funding streams and funding models</t>
  </si>
  <si>
    <t>Commissioners are closely connected to practice (including any supply chain and workforce issues)</t>
  </si>
  <si>
    <t>Step 4 - Overall Analysis Tool following Self-Assessment and the resulting Suggested Strategic Commissioning Approach</t>
  </si>
  <si>
    <t xml:space="preserve">The Eight Commissioning Aspects and the Eight Strategic Commissioning Approaches </t>
  </si>
  <si>
    <t>Approach</t>
  </si>
  <si>
    <t>Preferred Approach?</t>
  </si>
  <si>
    <t>Narrative assessment</t>
  </si>
  <si>
    <t>Order strength</t>
  </si>
  <si>
    <t>Is it valid?</t>
  </si>
  <si>
    <t>Meets criteria</t>
  </si>
  <si>
    <t>Position</t>
  </si>
  <si>
    <t>Rank</t>
  </si>
  <si>
    <r>
      <rPr>
        <b/>
        <sz val="11"/>
        <color theme="1"/>
        <rFont val="Arial"/>
        <family val="2"/>
      </rPr>
      <t>Aspect 1. Whole system design</t>
    </r>
    <r>
      <rPr>
        <sz val="11"/>
        <color theme="1"/>
        <rFont val="Arial"/>
        <family val="2"/>
      </rPr>
      <t xml:space="preserve">
Working as one place to create a context that is optimally set up for wellbeing, mutual support, and care</t>
    </r>
  </si>
  <si>
    <r>
      <rPr>
        <b/>
        <sz val="11"/>
        <color theme="1"/>
        <rFont val="Arial"/>
        <family val="2"/>
      </rPr>
      <t>Place-based wellbeing</t>
    </r>
    <r>
      <rPr>
        <sz val="11"/>
        <color theme="1"/>
        <rFont val="Arial"/>
        <family val="2"/>
      </rPr>
      <t xml:space="preserve">
Design and creation of a place-based wellbeing system, with a strong focus on keeping people ‘out of care’ and maximising conditions for them to be able to look after themselves</t>
    </r>
  </si>
  <si>
    <r>
      <rPr>
        <b/>
        <sz val="11"/>
        <color theme="1"/>
        <rFont val="Arial"/>
        <family val="2"/>
      </rPr>
      <t xml:space="preserve">Aspect 2. Relationships and organisation across the system </t>
    </r>
    <r>
      <rPr>
        <sz val="11"/>
        <color theme="1"/>
        <rFont val="Arial"/>
        <family val="2"/>
      </rPr>
      <t xml:space="preserve">
A place where everyone is focused on achieving shared goals, together, and incentives and funding streams are aligned</t>
    </r>
  </si>
  <si>
    <r>
      <rPr>
        <b/>
        <sz val="11"/>
        <color theme="1"/>
        <rFont val="Arial"/>
        <family val="2"/>
      </rPr>
      <t>Leadership of place for whole system change</t>
    </r>
    <r>
      <rPr>
        <sz val="11"/>
        <color theme="1"/>
        <rFont val="Arial"/>
        <family val="2"/>
      </rPr>
      <t xml:space="preserve"> 
Acting as convenors to shape the whole system of health, care, wellbeing, and need in place</t>
    </r>
  </si>
  <si>
    <r>
      <rPr>
        <b/>
        <sz val="11"/>
        <color theme="1"/>
        <rFont val="Arial"/>
        <family val="2"/>
      </rPr>
      <t xml:space="preserve">Aspect 3. Capacity, capability and confidence  </t>
    </r>
    <r>
      <rPr>
        <sz val="11"/>
        <color theme="1"/>
        <rFont val="Arial"/>
        <family val="2"/>
      </rPr>
      <t xml:space="preserve">
Shaping provision from all sources (including market provision, social procurement, VCSE, asset-based work, workforce, community etc) so that people have access to what they need to live their lives well</t>
    </r>
  </si>
  <si>
    <r>
      <rPr>
        <b/>
        <sz val="11"/>
        <color theme="1"/>
        <rFont val="Arial"/>
        <family val="2"/>
      </rPr>
      <t>Unlocking potential</t>
    </r>
    <r>
      <rPr>
        <sz val="11"/>
        <color theme="1"/>
        <rFont val="Arial"/>
        <family val="2"/>
      </rPr>
      <t xml:space="preserve">
Spend and provision is targeted to enhancing capacity, capability, confidence, and the local economy, pushing ‘upstream’ from demand to focus on prevention and wellbeing wherever possible</t>
    </r>
  </si>
  <si>
    <r>
      <rPr>
        <b/>
        <sz val="11"/>
        <color theme="1"/>
        <rFont val="Arial"/>
        <family val="2"/>
      </rPr>
      <t xml:space="preserve">Aspect 4. User and outcome centred </t>
    </r>
    <r>
      <rPr>
        <sz val="11"/>
        <color theme="1"/>
        <rFont val="Arial"/>
        <family val="2"/>
      </rPr>
      <t xml:space="preserve">
Citizens are in charge of their own care, and their assessment of whether they got what they needed is how we measure our success</t>
    </r>
  </si>
  <si>
    <r>
      <rPr>
        <b/>
        <sz val="11"/>
        <color theme="1"/>
        <rFont val="Arial"/>
        <family val="2"/>
      </rPr>
      <t>Citizen-centred commissioning</t>
    </r>
    <r>
      <rPr>
        <sz val="11"/>
        <color theme="1"/>
        <rFont val="Arial"/>
        <family val="2"/>
      </rPr>
      <t xml:space="preserve">
Putting people in charge of care – creating conditions for individuals to manage, select, fund, and direct their own care needs</t>
    </r>
  </si>
  <si>
    <r>
      <rPr>
        <b/>
        <sz val="11"/>
        <color theme="1"/>
        <rFont val="Arial"/>
        <family val="2"/>
      </rPr>
      <t xml:space="preserve">Aspect 5. Information, insight and innovation  </t>
    </r>
    <r>
      <rPr>
        <sz val="11"/>
        <color theme="1"/>
        <rFont val="Arial"/>
        <family val="2"/>
      </rPr>
      <t xml:space="preserve">
A commissioning aspect that emphasises commissioning innovation and creativity, based on solid information, insight</t>
    </r>
  </si>
  <si>
    <r>
      <rPr>
        <b/>
        <sz val="11"/>
        <color theme="1"/>
        <rFont val="Arial"/>
        <family val="2"/>
      </rPr>
      <t>Values-based/disruptive commissioning</t>
    </r>
    <r>
      <rPr>
        <sz val="11"/>
        <color theme="1"/>
        <rFont val="Arial"/>
        <family val="2"/>
      </rPr>
      <t xml:space="preserve">
Challenging the status quo based on citizen perspectives and equity, or innovation, creativity, novel approaches and technology</t>
    </r>
  </si>
  <si>
    <r>
      <rPr>
        <b/>
        <sz val="11"/>
        <color theme="1"/>
        <rFont val="Arial"/>
        <family val="2"/>
      </rPr>
      <t xml:space="preserve">Aspect 6. Managing the policy and compliance landscape </t>
    </r>
    <r>
      <rPr>
        <sz val="11"/>
        <color theme="1"/>
        <rFont val="Arial"/>
        <family val="2"/>
      </rPr>
      <t xml:space="preserve">
Meeting, interpreting, and actively shaping the policy and legal requirements that we have to work within</t>
    </r>
  </si>
  <si>
    <r>
      <rPr>
        <b/>
        <sz val="11"/>
        <color theme="1"/>
        <rFont val="Arial"/>
        <family val="2"/>
      </rPr>
      <t>Strategic procurement of services against needs</t>
    </r>
    <r>
      <rPr>
        <sz val="11"/>
        <color theme="1"/>
        <rFont val="Arial"/>
        <family val="2"/>
      </rPr>
      <t xml:space="preserve">
Focus on good service provision and management, well-matched to demand</t>
    </r>
  </si>
  <si>
    <r>
      <rPr>
        <b/>
        <sz val="11"/>
        <color theme="1"/>
        <rFont val="Arial"/>
        <family val="2"/>
      </rPr>
      <t xml:space="preserve">Aspect 7. Commissioning process </t>
    </r>
    <r>
      <rPr>
        <sz val="11"/>
        <color theme="1"/>
        <rFont val="Arial"/>
        <family val="2"/>
      </rPr>
      <t xml:space="preserve">
Technically excellent and highly professional commissioning mechanisms, including competition, collaboration, commercials, clarity of contracting, and continual improvement as well as well-judged introduction of new approaches</t>
    </r>
  </si>
  <si>
    <r>
      <rPr>
        <b/>
        <sz val="11"/>
        <color theme="1"/>
        <rFont val="Arial"/>
        <family val="2"/>
      </rPr>
      <t>Market management</t>
    </r>
    <r>
      <rPr>
        <sz val="11"/>
        <color theme="1"/>
        <rFont val="Arial"/>
        <family val="2"/>
      </rPr>
      <t xml:space="preserve">
Creating conditions for best value and outcomes within financial constraints, from a mixed and healthy economy of providers</t>
    </r>
  </si>
  <si>
    <r>
      <rPr>
        <b/>
        <sz val="11"/>
        <color theme="1"/>
        <rFont val="Arial"/>
        <family val="2"/>
      </rPr>
      <t xml:space="preserve">Aspect 8. Models and tactics </t>
    </r>
    <r>
      <rPr>
        <sz val="11"/>
        <color theme="1"/>
        <rFont val="Arial"/>
        <family val="2"/>
      </rPr>
      <t xml:space="preserve">
Design of delivery models that are fit for purpose, effective, and innovative, based on real attention to how services are structured and delivered</t>
    </r>
  </si>
  <si>
    <r>
      <rPr>
        <b/>
        <sz val="11"/>
        <color theme="1"/>
        <rFont val="Arial"/>
        <family val="2"/>
      </rPr>
      <t>Delivery model design</t>
    </r>
    <r>
      <rPr>
        <sz val="11"/>
        <color theme="1"/>
        <rFont val="Arial"/>
        <family val="2"/>
      </rPr>
      <t xml:space="preserve">
Effective delivery models enabling effective practice</t>
    </r>
  </si>
  <si>
    <t xml:space="preserve">Action-Planning in response to Constraints and Enabling Factors </t>
  </si>
  <si>
    <t>Questions to consider for Action-planning</t>
  </si>
  <si>
    <t>How we will boost enabling factors?</t>
  </si>
  <si>
    <t>For constraining factors within our control, how will we ensure we overcome them?</t>
  </si>
  <si>
    <t>How will we use our influence where we can, to reduce constraining factors?</t>
  </si>
  <si>
    <t>How will we take account of and work around constraining factors that are not in our control?</t>
  </si>
  <si>
    <t>What experiments can we run to look at constraining factors that require innovation?</t>
  </si>
  <si>
    <t>Order</t>
  </si>
  <si>
    <t>Constraining and Enabling Factors</t>
  </si>
  <si>
    <t>Type</t>
  </si>
  <si>
    <t>Influence</t>
  </si>
  <si>
    <t>How to respond</t>
  </si>
  <si>
    <t>Enabling</t>
  </si>
  <si>
    <t>In our control</t>
  </si>
  <si>
    <t>To be boosted</t>
  </si>
  <si>
    <t>Out of our control</t>
  </si>
  <si>
    <t>Do not boost</t>
  </si>
  <si>
    <t>Influenceable</t>
  </si>
  <si>
    <t>Would benefit from Innovation</t>
  </si>
  <si>
    <t>Constraining</t>
  </si>
  <si>
    <t>Try to overcome, avoid or work around</t>
  </si>
  <si>
    <t>Pull out the guidance that interprets this assessment and next steps</t>
  </si>
  <si>
    <t>(A document for each of the commissioning approaches - hyperlink)</t>
  </si>
  <si>
    <t>Summary output</t>
  </si>
  <si>
    <t>Agreed scoring</t>
  </si>
  <si>
    <t>Place-based wellbeing</t>
  </si>
  <si>
    <t>Leadership of place for whole system change</t>
  </si>
  <si>
    <t>Unlocking potential</t>
  </si>
  <si>
    <t>Citizen-centred commissioning</t>
  </si>
  <si>
    <t>Values-based/disruptive commissioning</t>
  </si>
  <si>
    <t>Strategic procurement of services against needs</t>
  </si>
  <si>
    <t>Contestability and market management</t>
  </si>
  <si>
    <t>Delivery model design</t>
  </si>
  <si>
    <t>Based on your self assessment</t>
  </si>
  <si>
    <t>is the most appropriate straegic commissioning approach identified</t>
  </si>
  <si>
    <t>Put in formula to mimic the selection and then highlight</t>
  </si>
  <si>
    <t xml:space="preserve">Aspects </t>
  </si>
  <si>
    <t>Approach(es)</t>
  </si>
  <si>
    <t>(pull in)</t>
  </si>
  <si>
    <r>
      <t>1.</t>
    </r>
    <r>
      <rPr>
        <b/>
        <sz val="7"/>
        <color theme="1"/>
        <rFont val="Times New Roman"/>
        <family val="1"/>
      </rPr>
      <t xml:space="preserve">      </t>
    </r>
    <r>
      <rPr>
        <b/>
        <sz val="11"/>
        <color theme="1"/>
        <rFont val="Calibri"/>
        <family val="2"/>
      </rPr>
      <t>Whole system design</t>
    </r>
  </si>
  <si>
    <t>Most contraining</t>
  </si>
  <si>
    <t>Design and creation of a place-based wellbeing system, with a strong focus on keeping people ‘out of care’ and maximising conditions for them to be able to look after themselves</t>
  </si>
  <si>
    <r>
      <t>2.</t>
    </r>
    <r>
      <rPr>
        <b/>
        <sz val="7"/>
        <color theme="1"/>
        <rFont val="Times New Roman"/>
        <family val="1"/>
      </rPr>
      <t xml:space="preserve">      </t>
    </r>
    <r>
      <rPr>
        <b/>
        <sz val="11"/>
        <color theme="1"/>
        <rFont val="Calibri"/>
        <family val="2"/>
      </rPr>
      <t>Relationships and organisation across the system</t>
    </r>
  </si>
  <si>
    <t xml:space="preserve">Leadership of place for whole system change </t>
  </si>
  <si>
    <t>Acting as convenors to shape the whole system of health, care, wellbeing, and need in place</t>
  </si>
  <si>
    <r>
      <t>3.</t>
    </r>
    <r>
      <rPr>
        <b/>
        <sz val="7"/>
        <color theme="1"/>
        <rFont val="Times New Roman"/>
        <family val="1"/>
      </rPr>
      <t xml:space="preserve">      </t>
    </r>
    <r>
      <rPr>
        <b/>
        <sz val="11"/>
        <color theme="1"/>
        <rFont val="Calibri"/>
        <family val="2"/>
      </rPr>
      <t>Capacity, capability, and confidence</t>
    </r>
  </si>
  <si>
    <t>Spend and provision is targeted to enhancing capacity, capability, confidence, and the local economy, pushing ‘upstream’ from demand to focus on prevention and wellbeing wherever possible</t>
  </si>
  <si>
    <r>
      <t>4.</t>
    </r>
    <r>
      <rPr>
        <b/>
        <sz val="7"/>
        <color theme="1"/>
        <rFont val="Times New Roman"/>
        <family val="1"/>
      </rPr>
      <t xml:space="preserve">      </t>
    </r>
    <r>
      <rPr>
        <b/>
        <sz val="11"/>
        <color theme="1"/>
        <rFont val="Calibri"/>
        <family val="2"/>
      </rPr>
      <t>User and outcome centred</t>
    </r>
  </si>
  <si>
    <t>Citizens are in charge of their own care, and their assessment of whether they got what they needed is how we measure our success</t>
  </si>
  <si>
    <t>Putting people in charge of care – creating conditions for individuals to manage, select, fund, and direct their own care needs</t>
  </si>
  <si>
    <r>
      <t>5.</t>
    </r>
    <r>
      <rPr>
        <b/>
        <sz val="7"/>
        <color theme="1"/>
        <rFont val="Times New Roman"/>
        <family val="1"/>
      </rPr>
      <t xml:space="preserve">      </t>
    </r>
    <r>
      <rPr>
        <b/>
        <sz val="11"/>
        <color theme="1"/>
        <rFont val="Calibri"/>
        <family val="2"/>
      </rPr>
      <t xml:space="preserve">Information, insight, and innovation </t>
    </r>
  </si>
  <si>
    <t>Challenging the status quo based on citizen perspectives and equity, or innovation, creativity, novel approaches and technology</t>
  </si>
  <si>
    <r>
      <t>6.</t>
    </r>
    <r>
      <rPr>
        <b/>
        <sz val="7"/>
        <color theme="1"/>
        <rFont val="Times New Roman"/>
        <family val="1"/>
      </rPr>
      <t xml:space="preserve">      </t>
    </r>
    <r>
      <rPr>
        <b/>
        <sz val="11"/>
        <color theme="1"/>
        <rFont val="Calibri"/>
        <family val="2"/>
      </rPr>
      <t>Managing the policy and compliance landscape</t>
    </r>
  </si>
  <si>
    <t>Focus on good service provision and management, well-matched to demand</t>
  </si>
  <si>
    <r>
      <t>7.</t>
    </r>
    <r>
      <rPr>
        <b/>
        <sz val="7"/>
        <color theme="1"/>
        <rFont val="Times New Roman"/>
        <family val="1"/>
      </rPr>
      <t xml:space="preserve">      </t>
    </r>
    <r>
      <rPr>
        <b/>
        <sz val="11"/>
        <color theme="1"/>
        <rFont val="Calibri"/>
        <family val="2"/>
      </rPr>
      <t>Commissioning process</t>
    </r>
  </si>
  <si>
    <t>Creating conditions for best value and outcomes within financial constraints, from a mixed and healthy economy of providers</t>
  </si>
  <si>
    <r>
      <t>8.</t>
    </r>
    <r>
      <rPr>
        <b/>
        <sz val="7"/>
        <color theme="1"/>
        <rFont val="Times New Roman"/>
        <family val="1"/>
      </rPr>
      <t xml:space="preserve">      </t>
    </r>
    <r>
      <rPr>
        <b/>
        <sz val="11"/>
        <color theme="1"/>
        <rFont val="Calibri"/>
        <family val="2"/>
      </rPr>
      <t>Models and tactics</t>
    </r>
  </si>
  <si>
    <t>Effective delivery models enabling effective practice</t>
  </si>
  <si>
    <t>Question</t>
  </si>
  <si>
    <t>How are we working as a whole, place-based system?</t>
  </si>
  <si>
    <t>Do we understand need (including unmet need) and capacity as a whole?</t>
  </si>
  <si>
    <t>Do we understand what is really shaping need and demand in our place?</t>
  </si>
  <si>
    <t>Do we understand what really matters to citizens, and local views about wellbeing and care?</t>
  </si>
  <si>
    <t>Is the whole system coherent? Do we have a plan as a whole system?</t>
  </si>
  <si>
    <t>Are we putting social and environmental justice at the heart of the system?</t>
  </si>
  <si>
    <t>Can we shift the dial to strengths, enabling, prevention, and early intervention?</t>
  </si>
  <si>
    <t>Are we learning as a whole system?</t>
  </si>
  <si>
    <t>Can we work systematically at a strategic, operational, and individual level?</t>
  </si>
  <si>
    <t>Are we under pressure to provide standardised vs fit-for-content services (discussion of ‘postcode lotteries’ etc)?</t>
  </si>
  <si>
    <t>Are we open to reviewing current payment methods so that they work for different models of commissioning? This could include ICS models, or other sub-regional or cross-border models.</t>
  </si>
  <si>
    <t>What degree of health and care integration do we have? For example, ICB, HBB, Integrated neighbourhood partnership working, and at what level?</t>
  </si>
  <si>
    <t>Do we have effective governance? How formal are the partnerships?</t>
  </si>
  <si>
    <t>Are we constrained or enabled by any local politics? This could include politics within or between agencies.</t>
  </si>
  <si>
    <t>Local politics, including politics within or between agencies, works to positive effect. We do not feel constrained by any local politics</t>
  </si>
  <si>
    <t>Do all relevant organisations and places have a shared understanding of commissioning, and give commissioning the same value?</t>
  </si>
  <si>
    <t>Can we look at the knock-on effects of our setup and our decisions on relationships and organisation in place?</t>
  </si>
  <si>
    <t>We are aware of and address knock-on effects of our setup and our decisions on relationships and organisation</t>
  </si>
  <si>
    <t>Do we have effective collaboration, partnership, and challenge across all key groups: commissioners, providers, politicians, communities, etc?</t>
  </si>
  <si>
    <t>We have effective collaboration, partnership, and challenge across all key groups: commissioners, providers, politicians, communities, etc</t>
  </si>
  <si>
    <t>Are all stakeholders engaged with open communication?</t>
  </si>
  <si>
    <t>Are we learning about and working on our relationships, including learning from the past?</t>
  </si>
  <si>
    <t>Are we optimising our results by responding appropriately to the maturity level of our relationships?</t>
  </si>
  <si>
    <r>
      <t xml:space="preserve">Are we limited or enabled by the </t>
    </r>
    <r>
      <rPr>
        <sz val="9"/>
        <color theme="1"/>
        <rFont val="Calibri"/>
        <family val="2"/>
      </rPr>
      <t>ethics, values, and culture of our organisation and people in it?</t>
    </r>
  </si>
  <si>
    <t>Are citizens and community trusted as well as engaged across the system?</t>
  </si>
  <si>
    <t>Are we collectively aware of and dealing with the incentives driven by different funding and performance schemes?</t>
  </si>
  <si>
    <t>Is the culture of the organisations working together open, honest, trusting and constructive, or judgemental and punitive, avoidant? Or would they be described in a different way?</t>
  </si>
  <si>
    <t>We can describe the culture of the organisations working together as open, honest, trusting and constructive</t>
  </si>
  <si>
    <t>How effective are we at building the capability of people to support themselves?</t>
  </si>
  <si>
    <t>How effective are we at supporting carers, family, neighbours, place, community to help support people?</t>
  </si>
  <si>
    <t>We are effective at supporting carers, family, neighbours, place, community to help support people</t>
  </si>
  <si>
    <t>How effective are we at building capacity and capability in providers from all sectors and sources (voluntary, community, faith-based, social enterprise, private, and public), including the use of funding models to support this?</t>
  </si>
  <si>
    <t>How consistently are we taking an enabling, strengths-based approach and using asset-mapping?</t>
  </si>
  <si>
    <t>Do we engage with providers as partners and collaborate with them?</t>
  </si>
  <si>
    <t>How effectively do we balance collaboration and contestability?</t>
  </si>
  <si>
    <t>We effectively balance collaboration and contestability</t>
  </si>
  <si>
    <t>Do we take an effective co-commissioning approach with others to build markets and unlock potential?</t>
  </si>
  <si>
    <t>Are we taking an asset-based commissioning approach?</t>
  </si>
  <si>
    <t>Do we have strong market insight (including an understanding of current delivery models, strengths, weaknesses, costs, pressures, satisfaction rates and quality of care) and market making and market management capability, which is protected from other pressures?</t>
  </si>
  <si>
    <t>We have strong market insight (including an understanding of current delivery models, strengths, weaknesses, costs, pressures, satisfaction rates and quality of care) and market making and market management capability, which is protected from other pressures</t>
  </si>
  <si>
    <t>Are we providing funding and support that takes a long-term view and looks at impacts including social justice?</t>
  </si>
  <si>
    <t>Are we taking into account the local economic impact of our spending?</t>
  </si>
  <si>
    <t>Do we have a good understanding of current workforce capacity, capability and needs across all employers? Are we actively supporting ongoing workforce development?</t>
  </si>
  <si>
    <t>Is our community and voluntary sector well developed and capable?</t>
  </si>
  <si>
    <t>Our community and voluntary sector well developed and capable</t>
  </si>
  <si>
    <t>Is our market well developed and capable, and focus on a strengths-based approach?</t>
  </si>
  <si>
    <t xml:space="preserve">Do we have real engagement that informs our understanding of the needs (including unmet needs) of people in our area? </t>
  </si>
  <si>
    <t>Are we taking outcomes-led approaches, by learning from, and defining success by, real change on the ground reported by citizens and communities?</t>
  </si>
  <si>
    <t>Is equity at the heart of our commissioning approach, seeking to identify real needs rather than make assumptions about what is needed?</t>
  </si>
  <si>
    <t>Do we have a commitment to co-production at all stages of the commissioning cycle including analysis, design, decision-making, delivery, and governance with all users, stakeholders, and especially excluded groups? Is it happening in practice?</t>
  </si>
  <si>
    <t>We have a commitment to co-production at all stages of the commissioning cycle including analysis, design, decision-making, delivery, and governance with all users, stakeholders, and especially excluded groups. This is evidenced by what is happening in practice.</t>
  </si>
  <si>
    <t>Do we look at the whole experience of need and care from the citizen side, as opposed to our service, assessment, and process silos?</t>
  </si>
  <si>
    <t>We look at the whole experience of need and care from the citizen side, as opposed to our service, assessment, and process silos</t>
  </si>
  <si>
    <t>Are we making the way into care and support clear and accessible to all, including self-funders?</t>
  </si>
  <si>
    <t>Are we influencing the approach of the whole council and partners in a way consistent with user and outcome centred working?</t>
  </si>
  <si>
    <t>We are influencing the approach of the whole council and partners in a way consistent with user and outcome centred working</t>
  </si>
  <si>
    <t>Are local system leaders and partners brave and ambitious about user focus?</t>
  </si>
  <si>
    <t>Do we have a good understanding of how the local political ideology influences our commissioning?</t>
  </si>
  <si>
    <t>We have a good understanding of how the local political ideology influences our commissioning</t>
  </si>
  <si>
    <t>Do we consistently prefer engagement and outcome-focused over time-and-task approaches?</t>
  </si>
  <si>
    <t>We consistently prefer engagement and outcome-focused over time-and-task approaches</t>
  </si>
  <si>
    <t>Are we making use of technology to empower citizens and support care?</t>
  </si>
  <si>
    <t>Are our citizens informed about human rights (including disability rights) and are they pushing for citizen control?</t>
  </si>
  <si>
    <t>Our citizens are well informed about human rights (including disability rights) and are pushing for citizen control</t>
  </si>
  <si>
    <t>Is funding connected to individuals and outcomes?</t>
  </si>
  <si>
    <t>Do we focus on supporting wider enabling public health outcomes, like fitness and tackling obesity?</t>
  </si>
  <si>
    <t>We focus on supporting wider enabling public health outcomes, like fitness and tackling obesity</t>
  </si>
  <si>
    <t>Do we measure and respond to services user, carer, and advocate satisfaction in relation to care and support services? Is it high?</t>
  </si>
  <si>
    <t>Do we have an ambitious and clear adaptive route map for change, with a shared view of what commissioning is?</t>
  </si>
  <si>
    <t>Do we have a culture of innovation, experimentation, and learning from failure (and success)?</t>
  </si>
  <si>
    <t>We have a culture of innovation, experimentation, and learning from failure and success</t>
  </si>
  <si>
    <t>Do we commission from a values-driven position, taking responsibility for outcomes while avoiding the ‘heroic’ mode of ‘fixing everything’ in favour of an enabling approach where people feel involved and part of designing and implementing things that matter to them?</t>
  </si>
  <si>
    <t>We commission from a values-driven position, taking responsibility for outcomes while avoiding the ‘heroic’ mode of ‘fixing everything’ in favour of an enabling approach where people feel involved and part of designing and implementing things that matter to them</t>
  </si>
  <si>
    <t>Are we able to connect small-scale tests of change with larger strategic bets?</t>
  </si>
  <si>
    <t>Do we have and share data from across the whole system, including unmet needs, and do we have an active knowledge management system?</t>
  </si>
  <si>
    <t>We have and share data from across the whole system, including unmet needs, d have an active knowledge management system</t>
  </si>
  <si>
    <t>Do we seek external challenge, peer review, coaching, active learning, development, and reflective practice?</t>
  </si>
  <si>
    <t>Do we have strong analysis and performance management, presented and communicated   honestly and effectively?</t>
  </si>
  <si>
    <t>Do we have skilled, experienced, confident commissioners with the trust of decision-makers?</t>
  </si>
  <si>
    <t>Are we powerfully advocating for commissioning and leading by example?</t>
  </si>
  <si>
    <t>Do we understand the history of our provider marketplace, the current state, and levels of change and engagement?</t>
  </si>
  <si>
    <t>Do we close the loop from information gathering to decision-making, commissioning, and learning from outcomes?</t>
  </si>
  <si>
    <t xml:space="preserve">Do we understand different funding streams, spending conditions and incentives?  </t>
  </si>
  <si>
    <t xml:space="preserve">We have a good undertsanding of different funding streams, spending conditions and incentives </t>
  </si>
  <si>
    <t>Do we have a long-term view of likely changes in our landscape: citizens, providers, markets and place?</t>
  </si>
  <si>
    <t>Do strategic leaders have the capacity and resource to engage with us?</t>
  </si>
  <si>
    <t>Are we understanding and complying with the core constraints and enablers of commissioning through active engagement with existing and current legislative and inspection requirements?</t>
  </si>
  <si>
    <t>Do we understand how to manage compliance and get permission to extend capabilities when appropriate?</t>
  </si>
  <si>
    <t>Do we have a proactive and dynamic risk appetite approach?</t>
  </si>
  <si>
    <t>We have a proactive and dynamic risk appetite approach</t>
  </si>
  <si>
    <t>Do we use our insight and intelligence to effectively  inform and influence senior decision making?</t>
  </si>
  <si>
    <t>We use our insight and intelligence to effectively inform and influence senior decision making</t>
  </si>
  <si>
    <t>Are we creating effective practice, policy and guidance?</t>
  </si>
  <si>
    <t>Are we playing an active role in shaping council, place, and national policy?</t>
  </si>
  <si>
    <t>Are we confident in our interpretation of the Care Act 2014 and other statutory requirements?</t>
  </si>
  <si>
    <t>How consistent is our approach to other current and emerging legislation and compliance?</t>
  </si>
  <si>
    <t>Do we have a clear commissioning strategy and policy, including a clear equalities policy?</t>
  </si>
  <si>
    <t>Do we have a shared commissioning approach across council and place?</t>
  </si>
  <si>
    <t>How well does our provider and sector engagement inform our published plans for commissioning and market sustainability? Are these plans co-produced with the sector? Are they fit for the future, or do they need review?</t>
  </si>
  <si>
    <t>Our provider and sector engagement is effective in informing our published plans for commissioning and market sustainabili. These plans co-produced with the sector, are fit for the future, and regularly reviewed.</t>
  </si>
  <si>
    <t>Are quality, social value, and value for money evaluated proportionately, and evidence-based?</t>
  </si>
  <si>
    <t>Are we balancing meeting urgent financial and other priority requirements with thinking about long-term impacts?</t>
  </si>
  <si>
    <t xml:space="preserve">Does our commissioning process support good competition, collaboration, commercials, clarity of contracting and transactional improvement? </t>
  </si>
  <si>
    <t>Our commissioning process supports good competition, collaboration, commercials, clarity of contracting and transactional improvement</t>
  </si>
  <si>
    <t>Do we ensure timeliness of engagement in our strategic commissioning process? Do we balance this with time on specification, contract management, learning etc?</t>
  </si>
  <si>
    <t>We ensure timeliness of engagement in our strategic commissioning process. This is well balanced with time on specification, contract management, and learning etc</t>
  </si>
  <si>
    <t>Do we have a positive approach to procurement that focuses on proportionality and outcomes?</t>
  </si>
  <si>
    <t>Are we using a broad range of evidence to inform commissioning and contributing your own insight through reflection and evaluation?</t>
  </si>
  <si>
    <t>Does our process have a strong focus on Nolan Principles, social value, equity, ethics, and openness?</t>
  </si>
  <si>
    <t>Our commissioning process has a strong focus on Nolan Principles, social value, equity, ethics, and openness</t>
  </si>
  <si>
    <t>Are we able to maintain a strong commissioning process even in joint and shared commissioning and shared arrangements?</t>
  </si>
  <si>
    <t>Are we proportionate in our commissioning process?</t>
  </si>
  <si>
    <t>We are proportionate in our commissioning process?</t>
  </si>
  <si>
    <t>Is our commissioning process an enabler or a constraint? Do commissioning colleagues in different areas of our “place” use the same or different approaches?</t>
  </si>
  <si>
    <t>Are we able to appropriately de-commission to free up resources for unmet needs?</t>
  </si>
  <si>
    <t>De we have permission to be innovative and use different approaches when appropriate?</t>
  </si>
  <si>
    <t>We have permission to be innovative and use different approaches when appropriate</t>
  </si>
  <si>
    <t>Are we investigating innovative delivery and funding models that deliver demand reduction, reduced costs and increased impact, used appropriately?</t>
  </si>
  <si>
    <t>We are actively investigating and using innovative delivery and funding models that deliver demand reduction, reduced costs and increased impact</t>
  </si>
  <si>
    <t>Are we engaging effectively with disruptive technology?</t>
  </si>
  <si>
    <t>Are we taking and encouraging a partnership approach to workforce challenges?</t>
  </si>
  <si>
    <t>Are we undertaking measurable supply chain optimisation?</t>
  </si>
  <si>
    <t>We are actively undertaking supply chain optimisation</t>
  </si>
  <si>
    <t>Do we have a core focus on Social Value?</t>
  </si>
  <si>
    <t>We can evidence a core focus on Social Value</t>
  </si>
  <si>
    <t>Do we have a proactive approach to cost of care, with genuinely proportionate unit costs and reducing demand for high-cost care?</t>
  </si>
  <si>
    <t>Do we have supplier relationships focused on not costs but on quality, improvement and outcomes?</t>
  </si>
  <si>
    <t>Is there appropriate (dis)aggregation and joining up between models? Are we able to understand the potential opportunities for this and for reducing waste in delivery models and to encourage opportunities to be recognised?</t>
  </si>
  <si>
    <t>There is appropriate (dis)aggregation and joining up between models. We are we able to understand the potential opportunities for this and for reducing waste in delivery models and to encourage opportunities to be recognised.</t>
  </si>
  <si>
    <t>Are we reducing waste and user journey failures?</t>
  </si>
  <si>
    <t>Is our digital and technical capability sufficient?</t>
  </si>
  <si>
    <t>Are we able to consider opportunities to bring in different funding streams and funding models?</t>
  </si>
  <si>
    <t>We actively seek and consider opportunities to bring in different funding streams and funding models</t>
  </si>
  <si>
    <t>Are commissioners closely connected to practice (including any supply chain and workforce issues)?</t>
  </si>
  <si>
    <t>Place-based factors - for consideration alongside Aspect 1: Whole System Design</t>
  </si>
  <si>
    <t>Here is a set of place-based factors – consider whether they enable or constrain your ability to achieve whole system design:</t>
  </si>
  <si>
    <t>Factor</t>
  </si>
  <si>
    <t>Do they enable or constrain?</t>
  </si>
  <si>
    <t>What is our level of influence?</t>
  </si>
  <si>
    <t>Comments</t>
  </si>
  <si>
    <t>Levels of health and age distribution within the population</t>
  </si>
  <si>
    <t>Levels of deprivation, wage rates and employment market</t>
  </si>
  <si>
    <t>Geographical marginality and isolation, transport ease and accessibility</t>
  </si>
  <si>
    <t>Other geo-demographics of the local place – characteristics, location, and density of population</t>
  </si>
  <si>
    <t>Population changes and mobility levels</t>
  </si>
  <si>
    <t>Urban design and the amount, quality, and accessibility of green spaces</t>
  </si>
  <si>
    <t>Funding and structures of the council and partners (and how they link together, or do not)</t>
  </si>
  <si>
    <t>Land value and planning issues</t>
  </si>
  <si>
    <t>Workforce and workforce planning</t>
  </si>
  <si>
    <t>0-24</t>
  </si>
  <si>
    <r>
      <t xml:space="preserve">Red           0/1       - </t>
    </r>
    <r>
      <rPr>
        <sz val="11"/>
        <color rgb="FF000000"/>
        <rFont val="Arial"/>
        <family val="2"/>
      </rPr>
      <t xml:space="preserve">We have identified failures in the process that pose a significant risk to the system, these will need to be addressed with high priority </t>
    </r>
  </si>
  <si>
    <t>25-49</t>
  </si>
  <si>
    <r>
      <t xml:space="preserve">Orange      2          - </t>
    </r>
    <r>
      <rPr>
        <sz val="11"/>
        <color rgb="FF000000"/>
        <rFont val="Arial"/>
        <family val="2"/>
      </rPr>
      <t>We have identified risks posed to the systems in place and improvement is required/need to be addressed with medium priority</t>
    </r>
  </si>
  <si>
    <t>50-74</t>
  </si>
  <si>
    <r>
      <t xml:space="preserve">Amber       3          - </t>
    </r>
    <r>
      <rPr>
        <sz val="11"/>
        <color rgb="FF000000"/>
        <rFont val="Arial"/>
        <family val="2"/>
      </rPr>
      <t>We have identified no immediate risk is posed to the systems in place, however several shortfalls will need to be addressed with low priority</t>
    </r>
  </si>
  <si>
    <t>75-100</t>
  </si>
  <si>
    <r>
      <t xml:space="preserve">Green        4          - </t>
    </r>
    <r>
      <rPr>
        <sz val="11"/>
        <color rgb="FF000000"/>
        <rFont val="Arial"/>
        <family val="2"/>
      </rPr>
      <t>We have identified that very good/excellent systems are in place and that no risk has been identified in this process</t>
    </r>
  </si>
  <si>
    <t>Approach 1.</t>
  </si>
  <si>
    <t>Approach 2.</t>
  </si>
  <si>
    <t>Approach 3.</t>
  </si>
  <si>
    <t>Approach 4.</t>
  </si>
  <si>
    <t>Approach 5.</t>
  </si>
  <si>
    <t>Approach 6.</t>
  </si>
  <si>
    <t>Approach 7.</t>
  </si>
  <si>
    <t>Market management</t>
  </si>
  <si>
    <t>Approach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</si>
</sst>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Arial"/>
      <family val="2"/>
    </font>
    <font>
      <sz val="11"/>
      <color theme="1"/>
      <name val="Calibri"/>
      <family val="2"/>
    </font>
    <font>
      <b/>
      <sz val="11"/>
      <color theme="1"/>
      <name val="Calibri"/>
      <family val="2"/>
    </font>
    <font>
      <sz val="9"/>
      <color theme="1"/>
      <name val="Segoe UI"/>
      <family val="2"/>
    </font>
    <font>
      <b/>
      <sz val="9"/>
      <color theme="1"/>
      <name val="Calibri"/>
      <family val="2"/>
    </font>
    <font>
      <sz val="9"/>
      <color rgb="FF720F14"/>
      <name val="Calibri"/>
      <family val="2"/>
    </font>
    <font>
      <sz val="9"/>
      <color theme="1"/>
      <name val="Calibri"/>
      <family val="2"/>
    </font>
    <font>
      <sz val="9"/>
      <color rgb="FF000000"/>
      <name val="Calibri"/>
      <family val="2"/>
    </font>
    <font>
      <sz val="9"/>
      <color theme="1"/>
      <name val="Arial"/>
      <family val="2"/>
    </font>
    <font>
      <sz val="9"/>
      <color rgb="FF99141B"/>
      <name val="Calibri"/>
      <family val="2"/>
    </font>
    <font>
      <sz val="11"/>
      <color rgb="FFFF0000"/>
      <name val="Arial"/>
      <family val="2"/>
    </font>
    <font>
      <b/>
      <sz val="11"/>
      <color theme="1"/>
      <name val="Arial"/>
      <family val="2"/>
    </font>
    <font>
      <b/>
      <sz val="7"/>
      <color theme="1"/>
      <name val="Times New Roman"/>
      <family val="1"/>
    </font>
    <font>
      <i/>
      <sz val="11"/>
      <color theme="1"/>
      <name val="Arial"/>
      <family val="2"/>
    </font>
    <font>
      <b/>
      <sz val="13"/>
      <color rgb="FF720F14"/>
      <name val="Calibri"/>
      <family val="2"/>
    </font>
    <font>
      <b/>
      <i/>
      <sz val="11"/>
      <color theme="1"/>
      <name val="Arial"/>
      <family val="2"/>
    </font>
    <font>
      <b/>
      <i/>
      <sz val="11"/>
      <color theme="4"/>
      <name val="Arial"/>
      <family val="2"/>
    </font>
    <font>
      <b/>
      <sz val="11"/>
      <color rgb="FFFF0000"/>
      <name val="Arial"/>
      <family val="2"/>
    </font>
    <font>
      <sz val="11"/>
      <color theme="1"/>
      <name val="Arial"/>
      <family val="2"/>
    </font>
    <font>
      <sz val="11"/>
      <color rgb="FF000000"/>
      <name val="Arial"/>
      <family val="2"/>
    </font>
    <font>
      <b/>
      <i/>
      <sz val="11"/>
      <color rgb="FFFF0000"/>
      <name val="Arial"/>
      <family val="2"/>
    </font>
    <font>
      <i/>
      <sz val="8"/>
      <color theme="1"/>
      <name val="Arial"/>
      <family val="2"/>
    </font>
    <font>
      <b/>
      <sz val="14"/>
      <color theme="1"/>
      <name val="Arial"/>
      <family val="2"/>
    </font>
    <font>
      <sz val="14"/>
      <color theme="1"/>
      <name val="Arial"/>
      <family val="2"/>
    </font>
    <font>
      <b/>
      <sz val="14"/>
      <color theme="1"/>
      <name val="Calibri"/>
      <family val="2"/>
    </font>
    <font>
      <b/>
      <i/>
      <sz val="14"/>
      <color rgb="FFFF0000"/>
      <name val="Arial"/>
      <family val="2"/>
    </font>
    <font>
      <b/>
      <sz val="11"/>
      <color rgb="FF00B050"/>
      <name val="Arial"/>
      <family val="2"/>
    </font>
    <font>
      <u/>
      <sz val="11"/>
      <color theme="10"/>
      <name val="Arial"/>
      <family val="2"/>
    </font>
    <font>
      <b/>
      <i/>
      <u/>
      <sz val="11"/>
      <color theme="1"/>
      <name val="Arial"/>
      <family val="2"/>
    </font>
    <font>
      <b/>
      <sz val="14"/>
      <color theme="1"/>
      <name val="Calibri"/>
      <family val="2"/>
      <scheme val="minor"/>
    </font>
    <font>
      <i/>
      <sz val="11"/>
      <color rgb="FFFF0000"/>
      <name val="Arial"/>
      <family val="2"/>
    </font>
    <font>
      <u/>
      <sz val="10"/>
      <color theme="10"/>
      <name val="Arial"/>
      <family val="2"/>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D9E1F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rgb="FF33B2FF"/>
      </left>
      <right style="medium">
        <color rgb="FF33B2FF"/>
      </right>
      <top style="medium">
        <color rgb="FF33B2FF"/>
      </top>
      <bottom style="medium">
        <color rgb="FF33B2FF"/>
      </bottom>
      <diagonal/>
    </border>
    <border>
      <left style="medium">
        <color rgb="FF33B2FF"/>
      </left>
      <right style="medium">
        <color rgb="FF33B2FF"/>
      </right>
      <top/>
      <bottom style="medium">
        <color rgb="FF33B2FF"/>
      </bottom>
      <diagonal/>
    </border>
    <border>
      <left style="medium">
        <color rgb="FF33B2FF"/>
      </left>
      <right style="medium">
        <color rgb="FF33B2FF"/>
      </right>
      <top/>
      <bottom/>
      <diagonal/>
    </border>
    <border>
      <left/>
      <right style="medium">
        <color rgb="FF33B2FF"/>
      </right>
      <top style="medium">
        <color rgb="FF33B2FF"/>
      </top>
      <bottom style="medium">
        <color rgb="FF33B2FF"/>
      </bottom>
      <diagonal/>
    </border>
    <border>
      <left/>
      <right style="medium">
        <color rgb="FF33B2FF"/>
      </right>
      <top/>
      <bottom style="medium">
        <color rgb="FF33B2FF"/>
      </bottom>
      <diagonal/>
    </border>
    <border>
      <left/>
      <right style="medium">
        <color rgb="FF33B2FF"/>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7" fillId="0" borderId="0" applyNumberFormat="0" applyFill="0" applyBorder="0" applyAlignment="0" applyProtection="0"/>
  </cellStyleXfs>
  <cellXfs count="203">
    <xf numFmtId="0" fontId="0" fillId="0" borderId="0" xfId="0"/>
    <xf numFmtId="0" fontId="3" fillId="0" borderId="1" xfId="0" applyFont="1" applyBorder="1" applyAlignment="1">
      <alignmen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vertical="center"/>
    </xf>
    <xf numFmtId="0" fontId="8" fillId="0" borderId="0" xfId="0" applyFont="1" applyAlignment="1">
      <alignment wrapText="1"/>
    </xf>
    <xf numFmtId="0" fontId="9" fillId="0" borderId="0" xfId="0" applyFont="1" applyAlignment="1">
      <alignment vertical="center"/>
    </xf>
    <xf numFmtId="0" fontId="8" fillId="0" borderId="0" xfId="0" applyFont="1"/>
    <xf numFmtId="0" fontId="6" fillId="0" borderId="0" xfId="0" applyFont="1" applyAlignment="1">
      <alignment vertical="center" wrapText="1"/>
    </xf>
    <xf numFmtId="0" fontId="1" fillId="0" borderId="3" xfId="0" applyFont="1" applyBorder="1" applyAlignment="1">
      <alignment horizontal="left" vertical="center" wrapText="1" indent="2"/>
    </xf>
    <xf numFmtId="0" fontId="2" fillId="0" borderId="4" xfId="0" applyFont="1" applyBorder="1" applyAlignment="1">
      <alignment horizontal="left" vertical="center" wrapText="1" indent="2"/>
    </xf>
    <xf numFmtId="0" fontId="2" fillId="0" borderId="2" xfId="0" applyFont="1" applyBorder="1" applyAlignment="1">
      <alignment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1" fillId="0" borderId="6" xfId="0" applyFont="1" applyBorder="1" applyAlignment="1">
      <alignment vertical="center" wrapText="1"/>
    </xf>
    <xf numFmtId="0" fontId="2" fillId="0" borderId="8" xfId="0" applyFont="1" applyBorder="1" applyAlignment="1">
      <alignment vertical="center" wrapText="1"/>
    </xf>
    <xf numFmtId="0" fontId="1" fillId="0" borderId="9" xfId="0" applyFont="1" applyBorder="1" applyAlignment="1">
      <alignment vertical="center" wrapText="1"/>
    </xf>
    <xf numFmtId="0" fontId="15" fillId="2" borderId="0" xfId="0" applyFont="1" applyFill="1"/>
    <xf numFmtId="0" fontId="5" fillId="3" borderId="1" xfId="0" applyFont="1" applyFill="1" applyBorder="1" applyAlignment="1">
      <alignment vertical="center"/>
    </xf>
    <xf numFmtId="0" fontId="0" fillId="3" borderId="0" xfId="0" applyFill="1"/>
    <xf numFmtId="0" fontId="1" fillId="3" borderId="9" xfId="0" applyFont="1" applyFill="1" applyBorder="1" applyAlignment="1">
      <alignment vertical="center" wrapText="1"/>
    </xf>
    <xf numFmtId="0" fontId="0" fillId="4" borderId="0" xfId="0" applyFill="1"/>
    <xf numFmtId="0" fontId="18" fillId="0" borderId="0" xfId="0" applyFont="1" applyAlignment="1">
      <alignment horizontal="left" vertical="center" indent="1"/>
    </xf>
    <xf numFmtId="0" fontId="0" fillId="0" borderId="1" xfId="0" applyBorder="1" applyAlignment="1">
      <alignment vertical="center" wrapText="1"/>
    </xf>
    <xf numFmtId="0" fontId="0" fillId="4" borderId="1" xfId="0" applyFill="1" applyBorder="1" applyAlignment="1">
      <alignment vertical="center" wrapText="1"/>
    </xf>
    <xf numFmtId="0" fontId="11" fillId="0" borderId="0" xfId="0" applyFont="1" applyAlignment="1">
      <alignment vertical="center" wrapText="1"/>
    </xf>
    <xf numFmtId="0" fontId="3" fillId="4" borderId="1" xfId="0" applyFont="1" applyFill="1" applyBorder="1" applyAlignment="1">
      <alignment vertical="center" wrapText="1"/>
    </xf>
    <xf numFmtId="0" fontId="6" fillId="4" borderId="1" xfId="0" applyFont="1" applyFill="1" applyBorder="1" applyAlignment="1">
      <alignment vertical="center" wrapText="1"/>
    </xf>
    <xf numFmtId="0" fontId="7" fillId="4" borderId="1" xfId="0" applyFont="1" applyFill="1" applyBorder="1" applyAlignment="1">
      <alignment vertical="center" wrapText="1"/>
    </xf>
    <xf numFmtId="0" fontId="0" fillId="0" borderId="0" xfId="0" applyAlignment="1">
      <alignment vertical="center"/>
    </xf>
    <xf numFmtId="0" fontId="19" fillId="0" borderId="1" xfId="0" applyFont="1" applyBorder="1" applyAlignment="1">
      <alignment vertical="center" wrapText="1"/>
    </xf>
    <xf numFmtId="0" fontId="11" fillId="2" borderId="1" xfId="0" applyFont="1" applyFill="1" applyBorder="1"/>
    <xf numFmtId="0" fontId="11" fillId="2" borderId="1" xfId="0" applyFont="1" applyFill="1" applyBorder="1" applyAlignment="1">
      <alignment wrapText="1"/>
    </xf>
    <xf numFmtId="0" fontId="11" fillId="5" borderId="0" xfId="0" applyFont="1" applyFill="1"/>
    <xf numFmtId="0" fontId="0" fillId="5" borderId="0" xfId="0" applyFill="1"/>
    <xf numFmtId="0" fontId="20" fillId="5" borderId="0" xfId="0" applyFont="1" applyFill="1" applyAlignment="1">
      <alignment vertical="center" wrapText="1"/>
    </xf>
    <xf numFmtId="0" fontId="11" fillId="5" borderId="0" xfId="0" applyFont="1" applyFill="1" applyAlignment="1">
      <alignment vertical="center" wrapText="1"/>
    </xf>
    <xf numFmtId="0" fontId="0" fillId="5" borderId="0" xfId="0" applyFill="1" applyAlignment="1">
      <alignment vertical="center"/>
    </xf>
    <xf numFmtId="0" fontId="0" fillId="5" borderId="0" xfId="0" applyFill="1" applyAlignment="1">
      <alignment wrapText="1"/>
    </xf>
    <xf numFmtId="0" fontId="24" fillId="0" borderId="1" xfId="0" applyFont="1" applyBorder="1" applyAlignment="1">
      <alignment vertical="center" wrapText="1"/>
    </xf>
    <xf numFmtId="0" fontId="11" fillId="0" borderId="1" xfId="0" applyFont="1" applyBorder="1" applyAlignment="1">
      <alignment vertical="center" wrapText="1"/>
    </xf>
    <xf numFmtId="0" fontId="11" fillId="0" borderId="1" xfId="0" applyFont="1" applyBorder="1" applyAlignment="1">
      <alignment vertical="center"/>
    </xf>
    <xf numFmtId="0" fontId="1" fillId="0" borderId="1" xfId="0" applyFont="1" applyBorder="1" applyAlignment="1">
      <alignment vertical="top" wrapText="1"/>
    </xf>
    <xf numFmtId="0" fontId="0" fillId="0" borderId="1" xfId="0" applyBorder="1" applyAlignment="1">
      <alignment vertical="center"/>
    </xf>
    <xf numFmtId="0" fontId="27" fillId="0" borderId="12" xfId="1" applyFill="1" applyBorder="1"/>
    <xf numFmtId="0" fontId="0" fillId="0" borderId="16" xfId="0" applyBorder="1"/>
    <xf numFmtId="0" fontId="0" fillId="5" borderId="0" xfId="0" applyFill="1" applyAlignment="1">
      <alignment vertical="top"/>
    </xf>
    <xf numFmtId="0" fontId="31" fillId="5" borderId="0" xfId="1" applyFont="1" applyFill="1" applyAlignment="1">
      <alignment vertical="top" wrapText="1"/>
    </xf>
    <xf numFmtId="0" fontId="31" fillId="0" borderId="1" xfId="1" applyFont="1" applyFill="1" applyBorder="1" applyAlignment="1">
      <alignment vertical="top" wrapText="1"/>
    </xf>
    <xf numFmtId="0" fontId="0" fillId="0" borderId="1" xfId="0" applyBorder="1"/>
    <xf numFmtId="0" fontId="0" fillId="0" borderId="20" xfId="0" applyBorder="1" applyAlignment="1">
      <alignment vertical="top" wrapText="1"/>
    </xf>
    <xf numFmtId="0" fontId="13" fillId="0" borderId="20" xfId="0" applyFont="1" applyBorder="1" applyAlignment="1">
      <alignment vertical="top" wrapText="1"/>
    </xf>
    <xf numFmtId="0" fontId="0" fillId="0" borderId="22" xfId="0" applyBorder="1"/>
    <xf numFmtId="0" fontId="0" fillId="0" borderId="22" xfId="0" applyBorder="1" applyAlignment="1">
      <alignment vertical="top"/>
    </xf>
    <xf numFmtId="0" fontId="0" fillId="0" borderId="23" xfId="0" applyBorder="1"/>
    <xf numFmtId="0" fontId="11" fillId="6" borderId="13" xfId="0" applyFont="1" applyFill="1" applyBorder="1"/>
    <xf numFmtId="0" fontId="0" fillId="6" borderId="14" xfId="0" applyFill="1" applyBorder="1"/>
    <xf numFmtId="0" fontId="0" fillId="6" borderId="15" xfId="0" applyFill="1" applyBorder="1"/>
    <xf numFmtId="0" fontId="13" fillId="5" borderId="0" xfId="0" applyFont="1" applyFill="1"/>
    <xf numFmtId="0" fontId="0" fillId="5" borderId="0" xfId="0" applyFill="1" applyAlignment="1">
      <alignment vertical="top" wrapText="1"/>
    </xf>
    <xf numFmtId="0" fontId="0" fillId="0" borderId="1" xfId="0" applyBorder="1" applyAlignment="1">
      <alignment wrapText="1"/>
    </xf>
    <xf numFmtId="0" fontId="0" fillId="0" borderId="1" xfId="0" applyBorder="1" applyAlignment="1">
      <alignment vertical="top" wrapText="1"/>
    </xf>
    <xf numFmtId="0" fontId="17" fillId="0" borderId="12" xfId="0" applyFont="1" applyBorder="1"/>
    <xf numFmtId="0" fontId="0" fillId="0" borderId="18" xfId="0" applyBorder="1"/>
    <xf numFmtId="0" fontId="0" fillId="0" borderId="19" xfId="0" applyBorder="1"/>
    <xf numFmtId="0" fontId="27" fillId="5" borderId="0" xfId="1" applyFill="1" applyBorder="1"/>
    <xf numFmtId="0" fontId="13" fillId="0" borderId="1" xfId="0" applyFont="1" applyBorder="1" applyAlignment="1">
      <alignment vertical="top"/>
    </xf>
    <xf numFmtId="0" fontId="27" fillId="0" borderId="1" xfId="1" applyFill="1" applyBorder="1" applyAlignment="1">
      <alignment vertical="top"/>
    </xf>
    <xf numFmtId="0" fontId="27" fillId="0" borderId="0" xfId="1" applyFill="1"/>
    <xf numFmtId="0" fontId="11" fillId="0" borderId="1" xfId="0" applyFont="1" applyBorder="1"/>
    <xf numFmtId="0" fontId="11" fillId="0" borderId="1" xfId="0" applyFont="1" applyBorder="1" applyAlignment="1">
      <alignment wrapText="1"/>
    </xf>
    <xf numFmtId="0" fontId="8" fillId="5" borderId="0" xfId="0" applyFont="1" applyFill="1" applyAlignment="1">
      <alignment wrapText="1"/>
    </xf>
    <xf numFmtId="0" fontId="0" fillId="0" borderId="14" xfId="0" applyBorder="1"/>
    <xf numFmtId="0" fontId="0" fillId="0" borderId="15" xfId="0" applyBorder="1"/>
    <xf numFmtId="0" fontId="13" fillId="0" borderId="1" xfId="0" applyFont="1" applyBorder="1" applyAlignment="1">
      <alignment horizontal="left" wrapText="1"/>
    </xf>
    <xf numFmtId="0" fontId="29" fillId="0" borderId="12" xfId="0" applyFont="1" applyBorder="1" applyAlignment="1">
      <alignment vertical="top" wrapText="1"/>
    </xf>
    <xf numFmtId="0" fontId="29" fillId="2" borderId="17" xfId="0" applyFont="1" applyFill="1" applyBorder="1" applyAlignment="1">
      <alignment vertical="top" wrapText="1"/>
    </xf>
    <xf numFmtId="0" fontId="0" fillId="2" borderId="19" xfId="0" applyFill="1" applyBorder="1"/>
    <xf numFmtId="0" fontId="0" fillId="2" borderId="18" xfId="0" applyFill="1" applyBorder="1"/>
    <xf numFmtId="0" fontId="11" fillId="0" borderId="0" xfId="0" applyFont="1"/>
    <xf numFmtId="0" fontId="14" fillId="0" borderId="1" xfId="0" applyFont="1" applyBorder="1" applyAlignment="1">
      <alignment vertical="center"/>
    </xf>
    <xf numFmtId="0" fontId="14" fillId="0" borderId="0" xfId="0" applyFont="1" applyAlignment="1">
      <alignment vertical="center"/>
    </xf>
    <xf numFmtId="0" fontId="0" fillId="0" borderId="0" xfId="0" applyAlignment="1">
      <alignment wrapText="1"/>
    </xf>
    <xf numFmtId="0" fontId="23" fillId="0" borderId="1" xfId="0" applyFont="1" applyBorder="1"/>
    <xf numFmtId="0" fontId="23" fillId="0" borderId="0" xfId="0" applyFont="1"/>
    <xf numFmtId="0" fontId="11" fillId="0" borderId="0" xfId="0" applyFont="1" applyAlignment="1">
      <alignment horizontal="left" wrapText="1"/>
    </xf>
    <xf numFmtId="0" fontId="21" fillId="0" borderId="0" xfId="0" applyFont="1"/>
    <xf numFmtId="0" fontId="0" fillId="0" borderId="1" xfId="0" applyBorder="1" applyAlignment="1">
      <alignment horizontal="left" vertical="center"/>
    </xf>
    <xf numFmtId="0" fontId="10" fillId="0" borderId="1" xfId="0" applyFont="1" applyBorder="1" applyAlignment="1">
      <alignment vertical="center" wrapText="1"/>
    </xf>
    <xf numFmtId="1" fontId="25" fillId="0" borderId="1" xfId="0" applyNumberFormat="1" applyFont="1" applyBorder="1"/>
    <xf numFmtId="0" fontId="11" fillId="2" borderId="13" xfId="0" applyFont="1" applyFill="1" applyBorder="1"/>
    <xf numFmtId="0" fontId="11" fillId="2" borderId="14" xfId="0" applyFont="1" applyFill="1" applyBorder="1"/>
    <xf numFmtId="0" fontId="0" fillId="2" borderId="14" xfId="0" applyFill="1" applyBorder="1"/>
    <xf numFmtId="0" fontId="0" fillId="2" borderId="15" xfId="0" applyFill="1" applyBorder="1"/>
    <xf numFmtId="0" fontId="11" fillId="2" borderId="20" xfId="0" applyFont="1" applyFill="1" applyBorder="1"/>
    <xf numFmtId="0" fontId="11" fillId="2" borderId="11" xfId="0" applyFont="1" applyFill="1" applyBorder="1"/>
    <xf numFmtId="0" fontId="0" fillId="0" borderId="21" xfId="0" applyBorder="1"/>
    <xf numFmtId="0" fontId="27" fillId="0" borderId="0" xfId="1" applyFill="1" applyBorder="1"/>
    <xf numFmtId="0" fontId="21" fillId="0" borderId="1" xfId="0" applyFont="1" applyBorder="1"/>
    <xf numFmtId="0" fontId="0" fillId="0" borderId="10" xfId="0" applyBorder="1"/>
    <xf numFmtId="0" fontId="0" fillId="0" borderId="11" xfId="0" applyBorder="1"/>
    <xf numFmtId="0" fontId="0" fillId="2" borderId="10" xfId="0" applyFill="1" applyBorder="1"/>
    <xf numFmtId="0" fontId="0" fillId="2" borderId="11" xfId="0" applyFill="1" applyBorder="1"/>
    <xf numFmtId="0" fontId="10" fillId="0" borderId="1" xfId="0" applyFont="1" applyBorder="1"/>
    <xf numFmtId="0" fontId="31" fillId="0" borderId="10" xfId="1" applyFont="1" applyFill="1" applyBorder="1" applyAlignment="1">
      <alignment vertical="top" wrapText="1"/>
    </xf>
    <xf numFmtId="0" fontId="27" fillId="0" borderId="0" xfId="1" applyFill="1" applyBorder="1" applyAlignment="1">
      <alignment vertical="top"/>
    </xf>
    <xf numFmtId="0" fontId="27" fillId="0" borderId="16" xfId="1" applyFill="1" applyBorder="1"/>
    <xf numFmtId="0" fontId="0" fillId="0" borderId="17" xfId="0" applyBorder="1" applyAlignment="1">
      <alignment vertical="center"/>
    </xf>
    <xf numFmtId="0" fontId="0" fillId="0" borderId="16" xfId="0" applyBorder="1" applyAlignment="1">
      <alignment wrapText="1"/>
    </xf>
    <xf numFmtId="0" fontId="0" fillId="0" borderId="19" xfId="0" applyBorder="1" applyAlignment="1">
      <alignment wrapText="1"/>
    </xf>
    <xf numFmtId="0" fontId="27" fillId="0" borderId="17" xfId="1" applyFill="1" applyBorder="1"/>
    <xf numFmtId="0" fontId="14" fillId="2" borderId="20" xfId="0" applyFont="1" applyFill="1" applyBorder="1" applyAlignment="1">
      <alignment vertical="center"/>
    </xf>
    <xf numFmtId="0" fontId="27" fillId="2" borderId="11" xfId="1" applyFill="1" applyBorder="1"/>
    <xf numFmtId="0" fontId="0" fillId="2" borderId="11" xfId="0" applyFill="1" applyBorder="1" applyAlignment="1">
      <alignment wrapText="1"/>
    </xf>
    <xf numFmtId="0" fontId="0" fillId="2" borderId="20" xfId="0" applyFill="1" applyBorder="1"/>
    <xf numFmtId="0" fontId="0" fillId="0" borderId="12" xfId="0" applyBorder="1" applyAlignment="1">
      <alignment vertical="center"/>
    </xf>
    <xf numFmtId="0" fontId="10" fillId="5" borderId="0" xfId="0" applyFont="1" applyFill="1"/>
    <xf numFmtId="0" fontId="27" fillId="0" borderId="0" xfId="1" applyFill="1" applyBorder="1" applyAlignment="1">
      <alignment vertical="top" wrapText="1"/>
    </xf>
    <xf numFmtId="0" fontId="26" fillId="0" borderId="1" xfId="0" applyFont="1" applyBorder="1"/>
    <xf numFmtId="0" fontId="11" fillId="6" borderId="20" xfId="0" applyFont="1" applyFill="1" applyBorder="1"/>
    <xf numFmtId="0" fontId="0" fillId="6" borderId="10" xfId="0" applyFill="1" applyBorder="1"/>
    <xf numFmtId="0" fontId="0" fillId="6" borderId="11" xfId="0" applyFill="1" applyBorder="1"/>
    <xf numFmtId="0" fontId="24" fillId="6" borderId="1" xfId="0" applyFont="1" applyFill="1" applyBorder="1" applyAlignment="1">
      <alignment vertical="center" wrapText="1"/>
    </xf>
    <xf numFmtId="0" fontId="11" fillId="6" borderId="1" xfId="0" applyFont="1" applyFill="1" applyBorder="1" applyAlignment="1">
      <alignment wrapText="1"/>
    </xf>
    <xf numFmtId="0" fontId="0" fillId="6" borderId="1" xfId="0" applyFill="1" applyBorder="1"/>
    <xf numFmtId="0" fontId="24" fillId="6" borderId="20" xfId="0" applyFont="1" applyFill="1" applyBorder="1"/>
    <xf numFmtId="0" fontId="27" fillId="0" borderId="12" xfId="1" applyFill="1" applyBorder="1" applyAlignment="1">
      <alignment vertical="center"/>
    </xf>
    <xf numFmtId="0" fontId="0" fillId="0" borderId="20" xfId="0" applyBorder="1" applyAlignment="1">
      <alignment vertical="center"/>
    </xf>
    <xf numFmtId="0" fontId="11" fillId="0" borderId="1" xfId="0" applyFont="1" applyBorder="1" applyAlignment="1">
      <alignment vertical="top"/>
    </xf>
    <xf numFmtId="0" fontId="11" fillId="0" borderId="1" xfId="0" applyFont="1" applyBorder="1" applyAlignment="1">
      <alignment vertical="top" wrapText="1"/>
    </xf>
    <xf numFmtId="0" fontId="11" fillId="6" borderId="1" xfId="0" applyFont="1" applyFill="1" applyBorder="1" applyAlignment="1">
      <alignment vertical="top"/>
    </xf>
    <xf numFmtId="0" fontId="11" fillId="6" borderId="1" xfId="0" applyFont="1" applyFill="1" applyBorder="1" applyAlignment="1">
      <alignment vertical="top" wrapText="1"/>
    </xf>
    <xf numFmtId="0" fontId="11" fillId="6" borderId="1" xfId="0" applyFont="1" applyFill="1" applyBorder="1" applyAlignment="1">
      <alignment vertical="center" wrapText="1"/>
    </xf>
    <xf numFmtId="0" fontId="10" fillId="0" borderId="0" xfId="0" applyFont="1"/>
    <xf numFmtId="0" fontId="11" fillId="6" borderId="11" xfId="0" applyFont="1" applyFill="1" applyBorder="1"/>
    <xf numFmtId="0" fontId="0" fillId="0" borderId="1" xfId="0" applyBorder="1" applyAlignment="1">
      <alignment vertical="top"/>
    </xf>
    <xf numFmtId="0" fontId="11" fillId="6" borderId="10" xfId="0" applyFont="1" applyFill="1" applyBorder="1"/>
    <xf numFmtId="0" fontId="31" fillId="0" borderId="18" xfId="1" applyFont="1" applyFill="1" applyBorder="1" applyAlignment="1">
      <alignment vertical="top" wrapText="1"/>
    </xf>
    <xf numFmtId="0" fontId="10" fillId="0" borderId="23" xfId="0" applyFont="1" applyBorder="1" applyAlignment="1">
      <alignment vertical="center" wrapText="1"/>
    </xf>
    <xf numFmtId="1" fontId="25" fillId="0" borderId="23" xfId="0" applyNumberFormat="1" applyFont="1" applyBorder="1"/>
    <xf numFmtId="0" fontId="11" fillId="6" borderId="15" xfId="0" applyFont="1" applyFill="1" applyBorder="1"/>
    <xf numFmtId="0" fontId="0" fillId="6" borderId="18" xfId="0" applyFill="1" applyBorder="1"/>
    <xf numFmtId="0" fontId="0" fillId="6" borderId="19" xfId="0" applyFill="1" applyBorder="1"/>
    <xf numFmtId="0" fontId="1" fillId="0" borderId="0" xfId="0" applyFont="1"/>
    <xf numFmtId="0" fontId="0" fillId="0" borderId="21" xfId="0" applyBorder="1" applyAlignment="1">
      <alignment wrapText="1"/>
    </xf>
    <xf numFmtId="0" fontId="0" fillId="0" borderId="20" xfId="0" applyBorder="1" applyAlignment="1">
      <alignment wrapText="1"/>
    </xf>
    <xf numFmtId="0" fontId="10" fillId="0" borderId="20" xfId="0" applyFont="1" applyBorder="1"/>
    <xf numFmtId="0" fontId="22" fillId="6" borderId="13" xfId="0" applyFont="1" applyFill="1" applyBorder="1"/>
    <xf numFmtId="0" fontId="24" fillId="2" borderId="20" xfId="0" applyFont="1" applyFill="1" applyBorder="1"/>
    <xf numFmtId="0" fontId="24" fillId="2" borderId="10" xfId="0" applyFont="1" applyFill="1" applyBorder="1"/>
    <xf numFmtId="0" fontId="24" fillId="2" borderId="11" xfId="0" applyFont="1" applyFill="1" applyBorder="1"/>
    <xf numFmtId="0" fontId="22" fillId="2" borderId="20" xfId="0" applyFont="1" applyFill="1" applyBorder="1"/>
    <xf numFmtId="0" fontId="10" fillId="0" borderId="0" xfId="0" applyFont="1" applyAlignment="1">
      <alignment wrapText="1"/>
    </xf>
    <xf numFmtId="0" fontId="19" fillId="0" borderId="0" xfId="0" applyFont="1" applyAlignment="1">
      <alignment vertical="center" wrapText="1"/>
    </xf>
    <xf numFmtId="0" fontId="11" fillId="2" borderId="15" xfId="0" applyFont="1" applyFill="1" applyBorder="1"/>
    <xf numFmtId="0" fontId="11" fillId="2" borderId="10" xfId="0" applyFont="1" applyFill="1" applyBorder="1"/>
    <xf numFmtId="0" fontId="11" fillId="5" borderId="0" xfId="0" applyFont="1" applyFill="1" applyAlignment="1">
      <alignment vertical="top"/>
    </xf>
    <xf numFmtId="0" fontId="0" fillId="0" borderId="0" xfId="0" applyAlignment="1">
      <alignment vertical="center" wrapText="1"/>
    </xf>
    <xf numFmtId="0" fontId="0" fillId="0" borderId="13" xfId="0" applyBorder="1" applyAlignment="1">
      <alignment vertical="top" wrapText="1"/>
    </xf>
    <xf numFmtId="0" fontId="0" fillId="2" borderId="16" xfId="0" applyFill="1" applyBorder="1"/>
    <xf numFmtId="0" fontId="0" fillId="0" borderId="12" xfId="0" applyBorder="1"/>
    <xf numFmtId="0" fontId="0" fillId="0" borderId="17" xfId="0" applyBorder="1"/>
    <xf numFmtId="0" fontId="31" fillId="0" borderId="21" xfId="1" applyFont="1" applyFill="1" applyBorder="1" applyAlignment="1">
      <alignment vertical="top" wrapText="1"/>
    </xf>
    <xf numFmtId="0" fontId="11" fillId="2" borderId="23" xfId="0" applyFont="1" applyFill="1" applyBorder="1" applyAlignment="1">
      <alignment horizontal="left" vertical="top" wrapText="1"/>
    </xf>
    <xf numFmtId="0" fontId="16" fillId="0" borderId="1" xfId="0" applyFont="1" applyBorder="1" applyAlignment="1">
      <alignment horizontal="left" wrapText="1"/>
    </xf>
    <xf numFmtId="0" fontId="11" fillId="0" borderId="1" xfId="0" applyFont="1" applyBorder="1" applyAlignment="1">
      <alignment horizontal="left" wrapText="1"/>
    </xf>
    <xf numFmtId="0" fontId="13" fillId="6" borderId="17" xfId="0" applyFont="1" applyFill="1" applyBorder="1" applyAlignment="1">
      <alignment horizontal="left" vertical="top" wrapText="1"/>
    </xf>
    <xf numFmtId="0" fontId="13" fillId="6" borderId="18" xfId="0" applyFont="1" applyFill="1" applyBorder="1" applyAlignment="1">
      <alignment horizontal="left" vertical="top" wrapText="1"/>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4" fillId="0" borderId="20" xfId="0" applyFont="1" applyBorder="1" applyAlignment="1">
      <alignment horizontal="left" vertical="center"/>
    </xf>
    <xf numFmtId="0" fontId="14" fillId="0" borderId="23" xfId="0" applyFont="1" applyBorder="1" applyAlignment="1">
      <alignment horizontal="left" vertical="center"/>
    </xf>
    <xf numFmtId="0" fontId="15" fillId="0" borderId="20" xfId="0" applyFont="1" applyBorder="1" applyAlignment="1">
      <alignment horizontal="left" vertical="top" wrapText="1"/>
    </xf>
    <xf numFmtId="0" fontId="15" fillId="0" borderId="11" xfId="0" applyFont="1" applyBorder="1" applyAlignment="1">
      <alignment horizontal="left" vertical="top" wrapText="1"/>
    </xf>
    <xf numFmtId="0" fontId="16" fillId="0" borderId="12" xfId="0" applyFont="1" applyBorder="1" applyAlignment="1">
      <alignment horizontal="left" wrapText="1"/>
    </xf>
    <xf numFmtId="0" fontId="16" fillId="0" borderId="16" xfId="0" applyFont="1" applyBorder="1" applyAlignment="1">
      <alignment horizontal="left" wrapText="1"/>
    </xf>
    <xf numFmtId="0" fontId="15" fillId="0" borderId="20" xfId="0" applyFont="1" applyBorder="1" applyAlignment="1">
      <alignment horizontal="left" wrapText="1"/>
    </xf>
    <xf numFmtId="0" fontId="15" fillId="0" borderId="11" xfId="0" applyFont="1" applyBorder="1" applyAlignment="1">
      <alignment horizontal="left" wrapText="1"/>
    </xf>
    <xf numFmtId="0" fontId="11" fillId="6" borderId="20" xfId="0" applyFont="1" applyFill="1" applyBorder="1" applyAlignment="1">
      <alignment horizontal="left" vertical="top" wrapText="1"/>
    </xf>
    <xf numFmtId="0" fontId="11" fillId="6" borderId="11" xfId="0" applyFont="1" applyFill="1" applyBorder="1" applyAlignment="1">
      <alignment horizontal="left" vertical="top" wrapText="1"/>
    </xf>
    <xf numFmtId="0" fontId="11" fillId="0" borderId="18" xfId="0" applyFont="1" applyBorder="1" applyAlignment="1">
      <alignment horizontal="left" wrapText="1"/>
    </xf>
    <xf numFmtId="0" fontId="11" fillId="0" borderId="19" xfId="0" applyFont="1" applyBorder="1" applyAlignment="1">
      <alignment horizontal="left" wrapText="1"/>
    </xf>
    <xf numFmtId="0" fontId="22" fillId="6" borderId="13" xfId="0" applyFont="1" applyFill="1" applyBorder="1" applyAlignment="1">
      <alignment horizontal="left" vertical="top" wrapText="1"/>
    </xf>
    <xf numFmtId="0" fontId="22" fillId="6" borderId="14" xfId="0" applyFont="1" applyFill="1" applyBorder="1" applyAlignment="1">
      <alignment horizontal="left" vertical="top" wrapText="1"/>
    </xf>
    <xf numFmtId="0" fontId="16" fillId="0" borderId="17" xfId="0" applyFont="1" applyBorder="1" applyAlignment="1">
      <alignment horizontal="left" wrapText="1"/>
    </xf>
    <xf numFmtId="0" fontId="16" fillId="0" borderId="19" xfId="0" applyFont="1" applyBorder="1" applyAlignment="1">
      <alignment horizontal="left" wrapText="1"/>
    </xf>
    <xf numFmtId="0" fontId="11" fillId="2" borderId="20" xfId="0" applyFont="1" applyFill="1" applyBorder="1" applyAlignment="1">
      <alignment horizontal="left" vertical="top" wrapText="1"/>
    </xf>
    <xf numFmtId="0" fontId="11" fillId="2" borderId="11" xfId="0" applyFont="1" applyFill="1" applyBorder="1" applyAlignment="1">
      <alignment horizontal="left" vertical="top" wrapText="1"/>
    </xf>
    <xf numFmtId="0" fontId="13" fillId="0" borderId="0" xfId="0" applyFont="1" applyAlignment="1">
      <alignment horizontal="left" vertical="top" wrapText="1"/>
    </xf>
    <xf numFmtId="0" fontId="22" fillId="2" borderId="13" xfId="0" applyFont="1" applyFill="1" applyBorder="1" applyAlignment="1">
      <alignment horizontal="left" vertical="top" wrapText="1"/>
    </xf>
    <xf numFmtId="0" fontId="22" fillId="2" borderId="14" xfId="0" applyFont="1" applyFill="1" applyBorder="1" applyAlignment="1">
      <alignment horizontal="left" vertical="top" wrapText="1"/>
    </xf>
    <xf numFmtId="0" fontId="13" fillId="2" borderId="17" xfId="0" applyFont="1" applyFill="1" applyBorder="1" applyAlignment="1">
      <alignment horizontal="left" vertical="top" wrapText="1"/>
    </xf>
    <xf numFmtId="0" fontId="13" fillId="2" borderId="18" xfId="0" applyFont="1" applyFill="1" applyBorder="1" applyAlignment="1">
      <alignment horizontal="left" vertical="top" wrapText="1"/>
    </xf>
    <xf numFmtId="0" fontId="11" fillId="6" borderId="17" xfId="0" applyFont="1" applyFill="1" applyBorder="1" applyAlignment="1">
      <alignment horizontal="left" vertical="top" wrapText="1"/>
    </xf>
    <xf numFmtId="0" fontId="11" fillId="6" borderId="19" xfId="0" applyFont="1" applyFill="1" applyBorder="1" applyAlignment="1">
      <alignment horizontal="left" vertical="top" wrapText="1"/>
    </xf>
    <xf numFmtId="0" fontId="15" fillId="0" borderId="17" xfId="0" applyFont="1" applyBorder="1" applyAlignment="1">
      <alignment horizontal="left" vertical="top" wrapText="1"/>
    </xf>
    <xf numFmtId="0" fontId="15" fillId="0" borderId="19" xfId="0" applyFont="1" applyBorder="1" applyAlignment="1">
      <alignment horizontal="left" vertical="top" wrapText="1"/>
    </xf>
    <xf numFmtId="0" fontId="14" fillId="0" borderId="17" xfId="0" applyFont="1" applyBorder="1" applyAlignment="1">
      <alignment horizontal="left" vertical="center"/>
    </xf>
    <xf numFmtId="0" fontId="14" fillId="0" borderId="19" xfId="0" applyFont="1" applyBorder="1" applyAlignment="1">
      <alignment horizontal="left" vertical="center"/>
    </xf>
    <xf numFmtId="0" fontId="14" fillId="0" borderId="12" xfId="0" applyFont="1" applyBorder="1" applyAlignment="1">
      <alignment horizontal="left" vertical="center"/>
    </xf>
    <xf numFmtId="0" fontId="14" fillId="0" borderId="0" xfId="0" applyFont="1" applyAlignment="1">
      <alignment horizontal="left" vertical="center"/>
    </xf>
  </cellXfs>
  <cellStyles count="2">
    <cellStyle name="Hyperlink" xfId="1" builtinId="8"/>
    <cellStyle name="Normal" xfId="0" builtinId="0"/>
  </cellStyles>
  <dxfs count="76">
    <dxf>
      <font>
        <color rgb="FF006100"/>
      </font>
      <fill>
        <patternFill>
          <bgColor rgb="FFC6EFCE"/>
        </patternFill>
      </fill>
    </dxf>
    <dxf>
      <font>
        <color rgb="FFFF0000"/>
      </font>
      <fill>
        <patternFill>
          <bgColor rgb="FFFF7C80"/>
        </patternFill>
      </fill>
    </dxf>
    <dxf>
      <font>
        <color theme="5"/>
      </font>
      <fill>
        <patternFill>
          <bgColor rgb="FFFFC000"/>
        </patternFill>
      </fill>
    </dxf>
    <dxf>
      <font>
        <color theme="7"/>
      </font>
      <fill>
        <patternFill>
          <bgColor theme="7" tint="0.59996337778862885"/>
        </patternFill>
      </fill>
    </dxf>
    <dxf>
      <font>
        <color rgb="FF006100"/>
      </font>
      <fill>
        <patternFill>
          <bgColor rgb="FFC6EFCE"/>
        </patternFill>
      </fill>
    </dxf>
    <dxf>
      <font>
        <color rgb="FFFF0000"/>
      </font>
      <fill>
        <patternFill>
          <bgColor rgb="FFFF7C80"/>
        </patternFill>
      </fill>
    </dxf>
    <dxf>
      <font>
        <color theme="5"/>
      </font>
      <fill>
        <patternFill>
          <bgColor rgb="FFFFC000"/>
        </patternFill>
      </fill>
    </dxf>
    <dxf>
      <font>
        <color theme="7"/>
      </font>
      <fill>
        <patternFill>
          <bgColor theme="7" tint="0.59996337778862885"/>
        </patternFill>
      </fill>
    </dxf>
    <dxf>
      <font>
        <color rgb="FF006100"/>
      </font>
      <fill>
        <patternFill>
          <bgColor rgb="FFC6EFCE"/>
        </patternFill>
      </fill>
    </dxf>
    <dxf>
      <font>
        <color rgb="FFFF0000"/>
      </font>
      <fill>
        <patternFill>
          <bgColor rgb="FFFF7C80"/>
        </patternFill>
      </fill>
    </dxf>
    <dxf>
      <font>
        <color theme="5"/>
      </font>
      <fill>
        <patternFill>
          <bgColor rgb="FFFFC000"/>
        </patternFill>
      </fill>
    </dxf>
    <dxf>
      <font>
        <color theme="7"/>
      </font>
      <fill>
        <patternFill>
          <bgColor theme="7" tint="0.59996337778862885"/>
        </patternFill>
      </fill>
    </dxf>
    <dxf>
      <font>
        <color rgb="FF006100"/>
      </font>
      <fill>
        <patternFill>
          <bgColor rgb="FFC6EFCE"/>
        </patternFill>
      </fill>
    </dxf>
    <dxf>
      <font>
        <color rgb="FFFF0000"/>
      </font>
      <fill>
        <patternFill>
          <bgColor rgb="FFFF7C80"/>
        </patternFill>
      </fill>
    </dxf>
    <dxf>
      <font>
        <color theme="5"/>
      </font>
      <fill>
        <patternFill>
          <bgColor rgb="FFFFC000"/>
        </patternFill>
      </fill>
    </dxf>
    <dxf>
      <font>
        <color theme="7"/>
      </font>
      <fill>
        <patternFill>
          <bgColor theme="7" tint="0.59996337778862885"/>
        </patternFill>
      </fill>
    </dxf>
    <dxf>
      <font>
        <color rgb="FF006100"/>
      </font>
      <fill>
        <patternFill>
          <bgColor rgb="FFC6EFCE"/>
        </patternFill>
      </fill>
    </dxf>
    <dxf>
      <font>
        <color rgb="FFFF0000"/>
      </font>
      <fill>
        <patternFill>
          <bgColor rgb="FFFF7C80"/>
        </patternFill>
      </fill>
    </dxf>
    <dxf>
      <font>
        <color theme="5"/>
      </font>
      <fill>
        <patternFill>
          <bgColor rgb="FFFFC000"/>
        </patternFill>
      </fill>
    </dxf>
    <dxf>
      <font>
        <color theme="7"/>
      </font>
      <fill>
        <patternFill>
          <bgColor theme="7" tint="0.59996337778862885"/>
        </patternFill>
      </fill>
    </dxf>
    <dxf>
      <font>
        <color rgb="FF006100"/>
      </font>
      <fill>
        <patternFill>
          <bgColor rgb="FFC6EFCE"/>
        </patternFill>
      </fill>
    </dxf>
    <dxf>
      <font>
        <color rgb="FFFF0000"/>
      </font>
      <fill>
        <patternFill>
          <bgColor rgb="FFFF7C80"/>
        </patternFill>
      </fill>
    </dxf>
    <dxf>
      <font>
        <color theme="5"/>
      </font>
      <fill>
        <patternFill>
          <bgColor rgb="FFFFC000"/>
        </patternFill>
      </fill>
    </dxf>
    <dxf>
      <font>
        <color theme="7"/>
      </font>
      <fill>
        <patternFill>
          <bgColor theme="7" tint="0.59996337778862885"/>
        </patternFill>
      </fill>
    </dxf>
    <dxf>
      <font>
        <color rgb="FF006100"/>
      </font>
      <fill>
        <patternFill>
          <bgColor rgb="FFC6EFCE"/>
        </patternFill>
      </fill>
    </dxf>
    <dxf>
      <font>
        <color rgb="FFFF0000"/>
      </font>
      <fill>
        <patternFill>
          <bgColor rgb="FFFF7C80"/>
        </patternFill>
      </fill>
    </dxf>
    <dxf>
      <font>
        <color theme="5"/>
      </font>
      <fill>
        <patternFill>
          <bgColor rgb="FFFFC000"/>
        </patternFill>
      </fill>
    </dxf>
    <dxf>
      <font>
        <color theme="7"/>
      </font>
      <fill>
        <patternFill>
          <bgColor theme="7" tint="0.59996337778862885"/>
        </patternFill>
      </fill>
    </dxf>
    <dxf>
      <font>
        <color rgb="FF006100"/>
      </font>
      <fill>
        <patternFill>
          <bgColor rgb="FFC6EFCE"/>
        </patternFill>
      </fill>
    </dxf>
    <dxf>
      <font>
        <color rgb="FFFF0000"/>
      </font>
      <fill>
        <patternFill>
          <bgColor rgb="FFFF7C80"/>
        </patternFill>
      </fill>
    </dxf>
    <dxf>
      <font>
        <color theme="5"/>
      </font>
      <fill>
        <patternFill>
          <bgColor rgb="FFFFC000"/>
        </patternFill>
      </fill>
    </dxf>
    <dxf>
      <font>
        <color theme="7"/>
      </font>
      <fill>
        <patternFill>
          <bgColor theme="7" tint="0.59996337778862885"/>
        </patternFill>
      </fill>
    </dxf>
    <dxf>
      <font>
        <color rgb="FF006100"/>
      </font>
      <fill>
        <patternFill>
          <bgColor rgb="FFC6EFCE"/>
        </patternFill>
      </fill>
    </dxf>
    <dxf>
      <font>
        <color rgb="FFFF0000"/>
      </font>
      <fill>
        <patternFill>
          <bgColor rgb="FFFF7C80"/>
        </patternFill>
      </fill>
    </dxf>
    <dxf>
      <font>
        <color theme="5"/>
      </font>
      <fill>
        <patternFill>
          <bgColor rgb="FFFFC000"/>
        </patternFill>
      </fill>
    </dxf>
    <dxf>
      <font>
        <color theme="7"/>
      </font>
      <fill>
        <patternFill>
          <bgColor theme="7" tint="0.59996337778862885"/>
        </patternFill>
      </fill>
    </dxf>
    <dxf>
      <font>
        <color rgb="FF006100"/>
      </font>
      <fill>
        <patternFill>
          <bgColor rgb="FFC6EFCE"/>
        </patternFill>
      </fill>
    </dxf>
    <dxf>
      <font>
        <color rgb="FFFF0000"/>
      </font>
      <fill>
        <patternFill>
          <bgColor rgb="FFFF7C80"/>
        </patternFill>
      </fill>
    </dxf>
    <dxf>
      <font>
        <color theme="5"/>
      </font>
      <fill>
        <patternFill>
          <bgColor rgb="FFFFC000"/>
        </patternFill>
      </fill>
    </dxf>
    <dxf>
      <font>
        <color theme="7"/>
      </font>
      <fill>
        <patternFill>
          <bgColor theme="7" tint="0.59996337778862885"/>
        </patternFill>
      </fill>
    </dxf>
    <dxf>
      <font>
        <color rgb="FF006100"/>
      </font>
      <fill>
        <patternFill>
          <bgColor rgb="FFC6EFCE"/>
        </patternFill>
      </fill>
    </dxf>
    <dxf>
      <font>
        <color rgb="FFFF0000"/>
      </font>
      <fill>
        <patternFill>
          <bgColor rgb="FFFF7C80"/>
        </patternFill>
      </fill>
    </dxf>
    <dxf>
      <font>
        <color theme="5"/>
      </font>
      <fill>
        <patternFill>
          <bgColor rgb="FFFFC000"/>
        </patternFill>
      </fill>
    </dxf>
    <dxf>
      <font>
        <color theme="7"/>
      </font>
      <fill>
        <patternFill>
          <bgColor theme="7" tint="0.59996337778862885"/>
        </patternFill>
      </fill>
    </dxf>
    <dxf>
      <font>
        <color rgb="FF006100"/>
      </font>
      <fill>
        <patternFill>
          <bgColor rgb="FFC6EFCE"/>
        </patternFill>
      </fill>
    </dxf>
    <dxf>
      <font>
        <color rgb="FFFF0000"/>
      </font>
      <fill>
        <patternFill>
          <bgColor rgb="FFFF7C80"/>
        </patternFill>
      </fill>
    </dxf>
    <dxf>
      <font>
        <color theme="5"/>
      </font>
      <fill>
        <patternFill>
          <bgColor rgb="FFFFC000"/>
        </patternFill>
      </fill>
    </dxf>
    <dxf>
      <font>
        <color theme="7"/>
      </font>
      <fill>
        <patternFill>
          <bgColor theme="7" tint="0.59996337778862885"/>
        </patternFill>
      </fill>
    </dxf>
    <dxf>
      <font>
        <color rgb="FF006100"/>
      </font>
      <fill>
        <patternFill>
          <bgColor rgb="FFC6EFCE"/>
        </patternFill>
      </fill>
    </dxf>
    <dxf>
      <font>
        <color rgb="FFFF0000"/>
      </font>
      <fill>
        <patternFill>
          <bgColor rgb="FFFF7C80"/>
        </patternFill>
      </fill>
    </dxf>
    <dxf>
      <font>
        <color theme="5"/>
      </font>
      <fill>
        <patternFill>
          <bgColor rgb="FFFFC000"/>
        </patternFill>
      </fill>
    </dxf>
    <dxf>
      <font>
        <color theme="7"/>
      </font>
      <fill>
        <patternFill>
          <bgColor theme="7" tint="0.59996337778862885"/>
        </patternFill>
      </fill>
    </dxf>
    <dxf>
      <font>
        <color rgb="FF006100"/>
      </font>
      <fill>
        <patternFill>
          <bgColor rgb="FFC6EFCE"/>
        </patternFill>
      </fill>
    </dxf>
    <dxf>
      <font>
        <color rgb="FFFF0000"/>
      </font>
      <fill>
        <patternFill>
          <bgColor rgb="FFFF7C80"/>
        </patternFill>
      </fill>
    </dxf>
    <dxf>
      <font>
        <color theme="5"/>
      </font>
      <fill>
        <patternFill>
          <bgColor rgb="FFFFC000"/>
        </patternFill>
      </fill>
    </dxf>
    <dxf>
      <font>
        <color theme="7"/>
      </font>
      <fill>
        <patternFill>
          <bgColor theme="7" tint="0.59996337778862885"/>
        </patternFill>
      </fill>
    </dxf>
    <dxf>
      <font>
        <color rgb="FF006100"/>
      </font>
      <fill>
        <patternFill>
          <bgColor rgb="FFC6EFCE"/>
        </patternFill>
      </fill>
    </dxf>
    <dxf>
      <font>
        <color rgb="FFFF0000"/>
      </font>
      <fill>
        <patternFill>
          <bgColor rgb="FFFF7C80"/>
        </patternFill>
      </fill>
    </dxf>
    <dxf>
      <font>
        <color theme="5"/>
      </font>
      <fill>
        <patternFill>
          <bgColor rgb="FFFFC000"/>
        </patternFill>
      </fill>
    </dxf>
    <dxf>
      <font>
        <color theme="7"/>
      </font>
      <fill>
        <patternFill>
          <bgColor theme="7" tint="0.59996337778862885"/>
        </patternFill>
      </fill>
    </dxf>
    <dxf>
      <font>
        <color rgb="FF006100"/>
      </font>
      <fill>
        <patternFill>
          <bgColor rgb="FFC6EFCE"/>
        </patternFill>
      </fill>
    </dxf>
    <dxf>
      <font>
        <color rgb="FFFF0000"/>
      </font>
      <fill>
        <patternFill>
          <bgColor rgb="FFFF7C80"/>
        </patternFill>
      </fill>
    </dxf>
    <dxf>
      <font>
        <color theme="5"/>
      </font>
      <fill>
        <patternFill>
          <bgColor rgb="FFFFC000"/>
        </patternFill>
      </fill>
    </dxf>
    <dxf>
      <font>
        <color theme="7"/>
      </font>
      <fill>
        <patternFill>
          <bgColor theme="7" tint="0.59996337778862885"/>
        </patternFill>
      </fill>
    </dxf>
    <dxf>
      <font>
        <color rgb="FF006100"/>
      </font>
      <fill>
        <patternFill>
          <bgColor rgb="FFC6EFCE"/>
        </patternFill>
      </fill>
    </dxf>
    <dxf>
      <font>
        <color rgb="FFFF0000"/>
      </font>
      <fill>
        <patternFill>
          <bgColor rgb="FFFF7C80"/>
        </patternFill>
      </fill>
    </dxf>
    <dxf>
      <font>
        <color theme="5"/>
      </font>
      <fill>
        <patternFill>
          <bgColor rgb="FFFFC000"/>
        </patternFill>
      </fill>
    </dxf>
    <dxf>
      <font>
        <color theme="7"/>
      </font>
      <fill>
        <patternFill>
          <bgColor theme="7" tint="0.59996337778862885"/>
        </patternFill>
      </fill>
    </dxf>
    <dxf>
      <font>
        <color rgb="FF006100"/>
      </font>
      <fill>
        <patternFill>
          <bgColor rgb="FFC6EFCE"/>
        </patternFill>
      </fill>
    </dxf>
    <dxf>
      <font>
        <color rgb="FFFF0000"/>
      </font>
      <fill>
        <patternFill>
          <bgColor rgb="FFFF7C80"/>
        </patternFill>
      </fill>
    </dxf>
    <dxf>
      <font>
        <color theme="5"/>
      </font>
      <fill>
        <patternFill>
          <bgColor rgb="FFFFC000"/>
        </patternFill>
      </fill>
    </dxf>
    <dxf>
      <font>
        <color theme="7"/>
      </font>
      <fill>
        <patternFill>
          <bgColor theme="7" tint="0.59996337778862885"/>
        </patternFill>
      </fill>
    </dxf>
    <dxf>
      <font>
        <color rgb="FF006100"/>
      </font>
      <fill>
        <patternFill>
          <bgColor rgb="FFC6EFCE"/>
        </patternFill>
      </fill>
    </dxf>
    <dxf>
      <font>
        <color rgb="FFFF0000"/>
      </font>
      <fill>
        <patternFill>
          <bgColor rgb="FFFF7C80"/>
        </patternFill>
      </fill>
    </dxf>
    <dxf>
      <font>
        <color theme="5"/>
      </font>
      <fill>
        <patternFill>
          <bgColor rgb="FFFFC000"/>
        </patternFill>
      </fill>
    </dxf>
    <dxf>
      <font>
        <color theme="7"/>
      </font>
      <fill>
        <patternFill>
          <bgColor theme="7" tint="0.59996337778862885"/>
        </patternFill>
      </fill>
    </dxf>
  </dxfs>
  <tableStyles count="0" defaultTableStyle="TableStyleMedium2" defaultPivotStyle="PivotStyleLight16"/>
  <colors>
    <mruColors>
      <color rgb="FFD9E1F2"/>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Scroll" dx="26" fmlaLink="$C5" horiz="1" inc="5" max="100" page="10" val="78"/>
</file>

<file path=xl/ctrlProps/ctrlProp2.xml><?xml version="1.0" encoding="utf-8"?>
<formControlPr xmlns="http://schemas.microsoft.com/office/spreadsheetml/2009/9/main" objectType="Scroll" dx="26" fmlaLink="$C$6" horiz="1" inc="10" max="100" page="10" val="16"/>
</file>

<file path=xl/ctrlProps/ctrlProp3.xml><?xml version="1.0" encoding="utf-8"?>
<formControlPr xmlns="http://schemas.microsoft.com/office/spreadsheetml/2009/9/main" objectType="Scroll" dx="26" fmlaLink="$C$7" horiz="1" inc="10" max="100" page="10" val="31"/>
</file>

<file path=xl/ctrlProps/ctrlProp4.xml><?xml version="1.0" encoding="utf-8"?>
<formControlPr xmlns="http://schemas.microsoft.com/office/spreadsheetml/2009/9/main" objectType="Scroll" dx="26" fmlaLink="$C$8" horiz="1" inc="10" max="100" page="10" val="57"/>
</file>

<file path=xl/ctrlProps/ctrlProp5.xml><?xml version="1.0" encoding="utf-8"?>
<formControlPr xmlns="http://schemas.microsoft.com/office/spreadsheetml/2009/9/main" objectType="Scroll" dx="26" fmlaLink="$C$9" horiz="1" inc="10" max="100" page="10" val="45"/>
</file>

<file path=xl/ctrlProps/ctrlProp6.xml><?xml version="1.0" encoding="utf-8"?>
<formControlPr xmlns="http://schemas.microsoft.com/office/spreadsheetml/2009/9/main" objectType="Scroll" dx="26" fmlaLink="$C$10" horiz="1" inc="10" max="100" page="10" val="67"/>
</file>

<file path=xl/ctrlProps/ctrlProp7.xml><?xml version="1.0" encoding="utf-8"?>
<formControlPr xmlns="http://schemas.microsoft.com/office/spreadsheetml/2009/9/main" objectType="Scroll" dx="26" fmlaLink="$C$11" horiz="1" inc="10" max="100" page="10" val="63"/>
</file>

<file path=xl/ctrlProps/ctrlProp8.xml><?xml version="1.0" encoding="utf-8"?>
<formControlPr xmlns="http://schemas.microsoft.com/office/spreadsheetml/2009/9/main" objectType="Scroll" dx="26" fmlaLink="$C$12" horiz="1" inc="10" max="100" page="10" val="40"/>
</file>

<file path=xl/ctrlProps/ctrlProp9.xml><?xml version="1.0" encoding="utf-8"?>
<formControlPr xmlns="http://schemas.microsoft.com/office/spreadsheetml/2009/9/main" objectType="Scroll" dx="26" fmlaLink="$D18" horiz="1" inc="5" max="100" page="10" val="48"/>
</file>

<file path=xl/ctrlProps/ctrlProp10.xml><?xml version="1.0" encoding="utf-8"?>
<formControlPr xmlns="http://schemas.microsoft.com/office/spreadsheetml/2009/9/main" objectType="Scroll" dx="26" fmlaLink="$D$20" horiz="1" inc="10" max="100" page="10" val="35"/>
</file>

<file path=xl/ctrlProps/ctrlProp11.xml><?xml version="1.0" encoding="utf-8"?>
<formControlPr xmlns="http://schemas.microsoft.com/office/spreadsheetml/2009/9/main" objectType="Scroll" dx="26" fmlaLink="$D$21" horiz="1" inc="10" max="100" page="10" val="64"/>
</file>

<file path=xl/ctrlProps/ctrlProp12.xml><?xml version="1.0" encoding="utf-8"?>
<formControlPr xmlns="http://schemas.microsoft.com/office/spreadsheetml/2009/9/main" objectType="Scroll" dx="26" fmlaLink="$D$22" horiz="1" inc="10" max="100" page="10" val="100"/>
</file>

<file path=xl/ctrlProps/ctrlProp13.xml><?xml version="1.0" encoding="utf-8"?>
<formControlPr xmlns="http://schemas.microsoft.com/office/spreadsheetml/2009/9/main" objectType="Scroll" dx="26" fmlaLink="$D$23" horiz="1" inc="10" max="100" page="10" val="57"/>
</file>

<file path=xl/ctrlProps/ctrlProp14.xml><?xml version="1.0" encoding="utf-8"?>
<formControlPr xmlns="http://schemas.microsoft.com/office/spreadsheetml/2009/9/main" objectType="Scroll" dx="26" fmlaLink="$D28" horiz="1" inc="10" max="100" page="10" val="38"/>
</file>

<file path=xl/ctrlProps/ctrlProp15.xml><?xml version="1.0" encoding="utf-8"?>
<formControlPr xmlns="http://schemas.microsoft.com/office/spreadsheetml/2009/9/main" objectType="Scroll" dx="26" fmlaLink="$D$19" horiz="1" inc="10" max="100" page="10" val="73"/>
</file>

<file path=xl/ctrlProps/ctrlProp16.xml><?xml version="1.0" encoding="utf-8"?>
<formControlPr xmlns="http://schemas.microsoft.com/office/spreadsheetml/2009/9/main" objectType="Scroll" dx="26" fmlaLink="$D27" horiz="1" inc="10" max="100" page="10" val="77"/>
</file>

<file path=xl/ctrlProps/ctrlProp17.xml><?xml version="1.0" encoding="utf-8"?>
<formControlPr xmlns="http://schemas.microsoft.com/office/spreadsheetml/2009/9/main" objectType="Scroll" dx="26" fmlaLink="$D$24" horiz="1" inc="10" max="100" page="10" val="30"/>
</file>

<file path=xl/ctrlProps/ctrlProp18.xml><?xml version="1.0" encoding="utf-8"?>
<formControlPr xmlns="http://schemas.microsoft.com/office/spreadsheetml/2009/9/main" objectType="Scroll" dx="26" fmlaLink="$D$25" horiz="1" inc="10" max="100" page="10" val="60"/>
</file>

<file path=xl/ctrlProps/ctrlProp19.xml><?xml version="1.0" encoding="utf-8"?>
<formControlPr xmlns="http://schemas.microsoft.com/office/spreadsheetml/2009/9/main" objectType="Scroll" dx="26" fmlaLink="$D$26" horiz="1" inc="10" max="100" page="10" val="40"/>
</file>

<file path=xl/ctrlProps/ctrlProp20.xml><?xml version="1.0" encoding="utf-8"?>
<formControlPr xmlns="http://schemas.microsoft.com/office/spreadsheetml/2009/9/main" objectType="Scroll" dx="26" fmlaLink="$D$29" horiz="1" inc="10" max="100" page="10" val="64"/>
</file>

<file path=xl/ctrlProps/ctrlProp21.xml><?xml version="1.0" encoding="utf-8"?>
<formControlPr xmlns="http://schemas.microsoft.com/office/spreadsheetml/2009/9/main" objectType="Scroll" dx="26" fmlaLink="$D18" horiz="1" inc="5" max="100" page="10" val="45"/>
</file>

<file path=xl/ctrlProps/ctrlProp22.xml><?xml version="1.0" encoding="utf-8"?>
<formControlPr xmlns="http://schemas.microsoft.com/office/spreadsheetml/2009/9/main" objectType="Scroll" dx="26" fmlaLink="$D$20" horiz="1" inc="10" max="100" page="10" val="20"/>
</file>

<file path=xl/ctrlProps/ctrlProp23.xml><?xml version="1.0" encoding="utf-8"?>
<formControlPr xmlns="http://schemas.microsoft.com/office/spreadsheetml/2009/9/main" objectType="Scroll" dx="26" fmlaLink="$D$21" horiz="1" inc="10" max="100" page="10" val="24"/>
</file>

<file path=xl/ctrlProps/ctrlProp24.xml><?xml version="1.0" encoding="utf-8"?>
<formControlPr xmlns="http://schemas.microsoft.com/office/spreadsheetml/2009/9/main" objectType="Scroll" dx="26" fmlaLink="$D$22" horiz="1" inc="10" max="100" page="10" val="0"/>
</file>

<file path=xl/ctrlProps/ctrlProp25.xml><?xml version="1.0" encoding="utf-8"?>
<formControlPr xmlns="http://schemas.microsoft.com/office/spreadsheetml/2009/9/main" objectType="Scroll" dx="26" fmlaLink="$D$23" horiz="1" inc="10" max="100" page="10" val="7"/>
</file>

<file path=xl/ctrlProps/ctrlProp26.xml><?xml version="1.0" encoding="utf-8"?>
<formControlPr xmlns="http://schemas.microsoft.com/office/spreadsheetml/2009/9/main" objectType="Scroll" dx="26" fmlaLink="$D28" horiz="1" inc="10" max="100" page="10" val="69"/>
</file>

<file path=xl/ctrlProps/ctrlProp27.xml><?xml version="1.0" encoding="utf-8"?>
<formControlPr xmlns="http://schemas.microsoft.com/office/spreadsheetml/2009/9/main" objectType="Scroll" dx="26" fmlaLink="$D$19" horiz="1" inc="10" max="100" page="10" val="63"/>
</file>

<file path=xl/ctrlProps/ctrlProp28.xml><?xml version="1.0" encoding="utf-8"?>
<formControlPr xmlns="http://schemas.microsoft.com/office/spreadsheetml/2009/9/main" objectType="Scroll" dx="26" fmlaLink="$D27" horiz="1" inc="10" max="100" page="10" val="67"/>
</file>

<file path=xl/ctrlProps/ctrlProp29.xml><?xml version="1.0" encoding="utf-8"?>
<formControlPr xmlns="http://schemas.microsoft.com/office/spreadsheetml/2009/9/main" objectType="Scroll" dx="26" fmlaLink="$D$24" horiz="1" inc="10" max="100" page="10" val="20"/>
</file>

<file path=xl/ctrlProps/ctrlProp30.xml><?xml version="1.0" encoding="utf-8"?>
<formControlPr xmlns="http://schemas.microsoft.com/office/spreadsheetml/2009/9/main" objectType="Scroll" dx="26" fmlaLink="$D$25" horiz="1" inc="10" max="100" page="10" val="60"/>
</file>

<file path=xl/ctrlProps/ctrlProp31.xml><?xml version="1.0" encoding="utf-8"?>
<formControlPr xmlns="http://schemas.microsoft.com/office/spreadsheetml/2009/9/main" objectType="Scroll" dx="26" fmlaLink="$D$26" horiz="1" inc="10" max="100" page="10" val="0"/>
</file>

<file path=xl/ctrlProps/ctrlProp32.xml><?xml version="1.0" encoding="utf-8"?>
<formControlPr xmlns="http://schemas.microsoft.com/office/spreadsheetml/2009/9/main" objectType="Scroll" dx="26" fmlaLink="$D$29" horiz="1" inc="10" max="100" page="10" val="24"/>
</file>

<file path=xl/ctrlProps/ctrlProp33.xml><?xml version="1.0" encoding="utf-8"?>
<formControlPr xmlns="http://schemas.microsoft.com/office/spreadsheetml/2009/9/main" objectType="Scroll" dx="26" fmlaLink="$D18" horiz="1" inc="5" max="100" page="10" val="17"/>
</file>

<file path=xl/ctrlProps/ctrlProp34.xml><?xml version="1.0" encoding="utf-8"?>
<formControlPr xmlns="http://schemas.microsoft.com/office/spreadsheetml/2009/9/main" objectType="Scroll" dx="26" fmlaLink="$D$22" horiz="1" inc="10" max="100" page="10" val="2"/>
</file>

<file path=xl/ctrlProps/ctrlProp35.xml><?xml version="1.0" encoding="utf-8"?>
<formControlPr xmlns="http://schemas.microsoft.com/office/spreadsheetml/2009/9/main" objectType="Scroll" dx="26" fmlaLink="$D$23" horiz="1" inc="10" max="100" page="10" val="21"/>
</file>

<file path=xl/ctrlProps/ctrlProp36.xml><?xml version="1.0" encoding="utf-8"?>
<formControlPr xmlns="http://schemas.microsoft.com/office/spreadsheetml/2009/9/main" objectType="Scroll" dx="26" fmlaLink="$D$24" horiz="1" inc="10" max="100" page="10" val="35"/>
</file>

<file path=xl/ctrlProps/ctrlProp37.xml><?xml version="1.0" encoding="utf-8"?>
<formControlPr xmlns="http://schemas.microsoft.com/office/spreadsheetml/2009/9/main" objectType="Scroll" dx="26" fmlaLink="$D$25" horiz="1" inc="10" max="100" page="10" val="13"/>
</file>

<file path=xl/ctrlProps/ctrlProp38.xml><?xml version="1.0" encoding="utf-8"?>
<formControlPr xmlns="http://schemas.microsoft.com/office/spreadsheetml/2009/9/main" objectType="Scroll" dx="26" fmlaLink="$D30" horiz="1" inc="10" max="100" page="10" val="44"/>
</file>

<file path=xl/ctrlProps/ctrlProp39.xml><?xml version="1.0" encoding="utf-8"?>
<formControlPr xmlns="http://schemas.microsoft.com/office/spreadsheetml/2009/9/main" objectType="Scroll" dx="26" fmlaLink="$D29" horiz="1" inc="10" max="100" page="10" val="67"/>
</file>

<file path=xl/ctrlProps/ctrlProp40.xml><?xml version="1.0" encoding="utf-8"?>
<formControlPr xmlns="http://schemas.microsoft.com/office/spreadsheetml/2009/9/main" objectType="Scroll" dx="26" fmlaLink="$D$26" horiz="1" inc="10" max="100" page="10" val="11"/>
</file>

<file path=xl/ctrlProps/ctrlProp41.xml><?xml version="1.0" encoding="utf-8"?>
<formControlPr xmlns="http://schemas.microsoft.com/office/spreadsheetml/2009/9/main" objectType="Scroll" dx="26" fmlaLink="$D$27" horiz="1" inc="10" max="100" page="10" val="23"/>
</file>

<file path=xl/ctrlProps/ctrlProp42.xml><?xml version="1.0" encoding="utf-8"?>
<formControlPr xmlns="http://schemas.microsoft.com/office/spreadsheetml/2009/9/main" objectType="Scroll" dx="26" fmlaLink="$D$28" horiz="1" inc="10" max="100" page="10" val="29"/>
</file>

<file path=xl/ctrlProps/ctrlProp43.xml><?xml version="1.0" encoding="utf-8"?>
<formControlPr xmlns="http://schemas.microsoft.com/office/spreadsheetml/2009/9/main" objectType="Scroll" dx="26" fmlaLink="$D$31" horiz="1" inc="10" max="100" page="10" val="24"/>
</file>

<file path=xl/ctrlProps/ctrlProp44.xml><?xml version="1.0" encoding="utf-8"?>
<formControlPr xmlns="http://schemas.microsoft.com/office/spreadsheetml/2009/9/main" objectType="Scroll" dx="26" fmlaLink="$D19" horiz="1" inc="5" max="100" page="10" val="17"/>
</file>

<file path=xl/ctrlProps/ctrlProp45.xml><?xml version="1.0" encoding="utf-8"?>
<formControlPr xmlns="http://schemas.microsoft.com/office/spreadsheetml/2009/9/main" objectType="Scroll" dx="26" fmlaLink="$D20" horiz="1" inc="5" max="100" page="10" val="27"/>
</file>

<file path=xl/ctrlProps/ctrlProp46.xml><?xml version="1.0" encoding="utf-8"?>
<formControlPr xmlns="http://schemas.microsoft.com/office/spreadsheetml/2009/9/main" objectType="Scroll" dx="26" fmlaLink="$D21" horiz="1" inc="5" max="100" page="10" val="27"/>
</file>

<file path=xl/ctrlProps/ctrlProp47.xml><?xml version="1.0" encoding="utf-8"?>
<formControlPr xmlns="http://schemas.microsoft.com/office/spreadsheetml/2009/9/main" objectType="Scroll" dx="26" fmlaLink="$D26" horiz="1" inc="5" max="100" page="10" val="39"/>
</file>

<file path=xl/ctrlProps/ctrlProp48.xml><?xml version="1.0" encoding="utf-8"?>
<formControlPr xmlns="http://schemas.microsoft.com/office/spreadsheetml/2009/9/main" objectType="Scroll" dx="26" fmlaLink="$D$20" horiz="1" inc="10" max="100" page="10" val="12"/>
</file>

<file path=xl/ctrlProps/ctrlProp49.xml><?xml version="1.0" encoding="utf-8"?>
<formControlPr xmlns="http://schemas.microsoft.com/office/spreadsheetml/2009/9/main" objectType="Scroll" dx="26" fmlaLink="$D$24" horiz="1" inc="10" max="100" page="10" val="100"/>
</file>

<file path=xl/ctrlProps/ctrlProp50.xml><?xml version="1.0" encoding="utf-8"?>
<formControlPr xmlns="http://schemas.microsoft.com/office/spreadsheetml/2009/9/main" objectType="Scroll" dx="26" fmlaLink="$D$22" horiz="1" inc="10" max="100" page="10" val="28"/>
</file>

<file path=xl/ctrlProps/ctrlProp51.xml><?xml version="1.0" encoding="utf-8"?>
<formControlPr xmlns="http://schemas.microsoft.com/office/spreadsheetml/2009/9/main" objectType="Scroll" dx="26" fmlaLink="$D$23" horiz="1" inc="10" max="100" page="10" val="31"/>
</file>

<file path=xl/ctrlProps/ctrlProp52.xml><?xml version="1.0" encoding="utf-8"?>
<formControlPr xmlns="http://schemas.microsoft.com/office/spreadsheetml/2009/9/main" objectType="Scroll" dx="26" fmlaLink="$D28" horiz="1" inc="10" max="100" page="10" val="32"/>
</file>

<file path=xl/ctrlProps/ctrlProp53.xml><?xml version="1.0" encoding="utf-8"?>
<formControlPr xmlns="http://schemas.microsoft.com/office/spreadsheetml/2009/9/main" objectType="Scroll" dx="26" fmlaLink="$D$20" horiz="1" inc="10" max="100" page="10" val="12"/>
</file>

<file path=xl/ctrlProps/ctrlProp54.xml><?xml version="1.0" encoding="utf-8"?>
<formControlPr xmlns="http://schemas.microsoft.com/office/spreadsheetml/2009/9/main" objectType="Scroll" dx="26" fmlaLink="$D27" horiz="1" inc="10" max="100" page="10" val="38"/>
</file>

<file path=xl/ctrlProps/ctrlProp55.xml><?xml version="1.0" encoding="utf-8"?>
<formControlPr xmlns="http://schemas.microsoft.com/office/spreadsheetml/2009/9/main" objectType="Scroll" dx="26" fmlaLink="$D$19" horiz="1" inc="10" max="100" page="10" val="19"/>
</file>

<file path=xl/ctrlProps/ctrlProp56.xml><?xml version="1.0" encoding="utf-8"?>
<formControlPr xmlns="http://schemas.microsoft.com/office/spreadsheetml/2009/9/main" objectType="Scroll" dx="26" fmlaLink="$D$25" horiz="1" inc="10" max="100" page="10" val="30"/>
</file>

<file path=xl/ctrlProps/ctrlProp57.xml><?xml version="1.0" encoding="utf-8"?>
<formControlPr xmlns="http://schemas.microsoft.com/office/spreadsheetml/2009/9/main" objectType="Scroll" dx="26" fmlaLink="$D$18" horiz="1" inc="10" max="100" page="10" val="52"/>
</file>

<file path=xl/ctrlProps/ctrlProp58.xml><?xml version="1.0" encoding="utf-8"?>
<formControlPr xmlns="http://schemas.microsoft.com/office/spreadsheetml/2009/9/main" objectType="Scroll" dx="26" fmlaLink="$D$29" horiz="1" inc="10" max="100" page="10" val="62"/>
</file>

<file path=xl/ctrlProps/ctrlProp59.xml><?xml version="1.0" encoding="utf-8"?>
<formControlPr xmlns="http://schemas.microsoft.com/office/spreadsheetml/2009/9/main" objectType="Scroll" dx="26" fmlaLink="$D$21" horiz="1" inc="10" max="100" page="10" val="41"/>
</file>

<file path=xl/ctrlProps/ctrlProp60.xml><?xml version="1.0" encoding="utf-8"?>
<formControlPr xmlns="http://schemas.microsoft.com/office/spreadsheetml/2009/9/main" objectType="Scroll" dx="26" fmlaLink="$D$30" horiz="1" inc="10" max="100" page="10" val="62"/>
</file>

<file path=xl/ctrlProps/ctrlProp61.xml><?xml version="1.0" encoding="utf-8"?>
<formControlPr xmlns="http://schemas.microsoft.com/office/spreadsheetml/2009/9/main" objectType="Scroll" dx="26" fmlaLink="$D$31" horiz="1" inc="10" max="100" page="10" val="52"/>
</file>

<file path=xl/ctrlProps/ctrlProp62.xml><?xml version="1.0" encoding="utf-8"?>
<formControlPr xmlns="http://schemas.microsoft.com/office/spreadsheetml/2009/9/main" objectType="Scroll" dx="26" fmlaLink="$D$32" horiz="1" inc="10" max="100" page="10" val="62"/>
</file>

<file path=xl/ctrlProps/ctrlProp63.xml><?xml version="1.0" encoding="utf-8"?>
<formControlPr xmlns="http://schemas.microsoft.com/office/spreadsheetml/2009/9/main" objectType="Scroll" dx="26" fmlaLink="$D27" horiz="1" inc="10" max="100" page="10" val="50"/>
</file>

<file path=xl/ctrlProps/ctrlProp64.xml><?xml version="1.0" encoding="utf-8"?>
<formControlPr xmlns="http://schemas.microsoft.com/office/spreadsheetml/2009/9/main" objectType="Scroll" dx="26" fmlaLink="$D$18" horiz="1" inc="10" max="100" page="10" val="34"/>
</file>

<file path=xl/ctrlProps/ctrlProp65.xml><?xml version="1.0" encoding="utf-8"?>
<formControlPr xmlns="http://schemas.microsoft.com/office/spreadsheetml/2009/9/main" objectType="Scroll" dx="26" fmlaLink="$D$19" horiz="1" inc="10" max="100" page="10" val="34"/>
</file>

<file path=xl/ctrlProps/ctrlProp66.xml><?xml version="1.0" encoding="utf-8"?>
<formControlPr xmlns="http://schemas.microsoft.com/office/spreadsheetml/2009/9/main" objectType="Scroll" dx="26" fmlaLink="$D$20" horiz="1" inc="10" max="100" page="10" val="34"/>
</file>

<file path=xl/ctrlProps/ctrlProp67.xml><?xml version="1.0" encoding="utf-8"?>
<formControlPr xmlns="http://schemas.microsoft.com/office/spreadsheetml/2009/9/main" objectType="Scroll" dx="26" fmlaLink="$D$21" horiz="1" inc="10" max="100" page="10" val="34"/>
</file>

<file path=xl/ctrlProps/ctrlProp68.xml><?xml version="1.0" encoding="utf-8"?>
<formControlPr xmlns="http://schemas.microsoft.com/office/spreadsheetml/2009/9/main" objectType="Scroll" dx="26" fmlaLink="$D$22" horiz="1" inc="10" max="100" page="10" val="34"/>
</file>

<file path=xl/ctrlProps/ctrlProp69.xml><?xml version="1.0" encoding="utf-8"?>
<formControlPr xmlns="http://schemas.microsoft.com/office/spreadsheetml/2009/9/main" objectType="Scroll" dx="26" fmlaLink="$D$23" horiz="1" inc="10" max="100" page="10" val="34"/>
</file>

<file path=xl/ctrlProps/ctrlProp70.xml><?xml version="1.0" encoding="utf-8"?>
<formControlPr xmlns="http://schemas.microsoft.com/office/spreadsheetml/2009/9/main" objectType="Scroll" dx="26" fmlaLink="$D$25" horiz="1" inc="10" max="100" page="10" val="34"/>
</file>

<file path=xl/ctrlProps/ctrlProp71.xml><?xml version="1.0" encoding="utf-8"?>
<formControlPr xmlns="http://schemas.microsoft.com/office/spreadsheetml/2009/9/main" objectType="Scroll" dx="26" fmlaLink="$D$26" horiz="1" inc="10" max="100" page="10" val="34"/>
</file>

<file path=xl/ctrlProps/ctrlProp72.xml><?xml version="1.0" encoding="utf-8"?>
<formControlPr xmlns="http://schemas.microsoft.com/office/spreadsheetml/2009/9/main" objectType="Scroll" dx="26" fmlaLink="$D$27" horiz="1" inc="10" max="100" page="10" val="50"/>
</file>

<file path=xl/ctrlProps/ctrlProp73.xml><?xml version="1.0" encoding="utf-8"?>
<formControlPr xmlns="http://schemas.microsoft.com/office/spreadsheetml/2009/9/main" objectType="Scroll" dx="26" fmlaLink="$D$28" horiz="1" inc="10" max="100" page="10" val="23"/>
</file>

<file path=xl/ctrlProps/ctrlProp74.xml><?xml version="1.0" encoding="utf-8"?>
<formControlPr xmlns="http://schemas.microsoft.com/office/spreadsheetml/2009/9/main" objectType="Scroll" dx="26" fmlaLink="$D$31" horiz="1" inc="10" max="100" page="10" val="41"/>
</file>

<file path=xl/ctrlProps/ctrlProp75.xml><?xml version="1.0" encoding="utf-8"?>
<formControlPr xmlns="http://schemas.microsoft.com/office/spreadsheetml/2009/9/main" objectType="Scroll" dx="26" fmlaLink="$D$24" horiz="1" inc="10" max="100" page="10" val="34"/>
</file>

<file path=xl/ctrlProps/ctrlProp76.xml><?xml version="1.0" encoding="utf-8"?>
<formControlPr xmlns="http://schemas.microsoft.com/office/spreadsheetml/2009/9/main" objectType="Scroll" dx="26" fmlaLink="$D$29" horiz="1" inc="10" max="100" page="10" val="43"/>
</file>

<file path=xl/ctrlProps/ctrlProp77.xml><?xml version="1.0" encoding="utf-8"?>
<formControlPr xmlns="http://schemas.microsoft.com/office/spreadsheetml/2009/9/main" objectType="Scroll" dx="26" fmlaLink="$D$30" horiz="1" inc="10" max="100" page="10" val="40"/>
</file>

<file path=xl/ctrlProps/ctrlProp78.xml><?xml version="1.0" encoding="utf-8"?>
<formControlPr xmlns="http://schemas.microsoft.com/office/spreadsheetml/2009/9/main" objectType="Scroll" dx="26" fmlaLink="$D18" horiz="1" inc="5" max="100" page="10" val="20"/>
</file>

<file path=xl/ctrlProps/ctrlProp79.xml><?xml version="1.0" encoding="utf-8"?>
<formControlPr xmlns="http://schemas.microsoft.com/office/spreadsheetml/2009/9/main" objectType="Scroll" dx="26" fmlaLink="$D$22" horiz="1" inc="10" max="100" page="10" val="27"/>
</file>

<file path=xl/ctrlProps/ctrlProp80.xml><?xml version="1.0" encoding="utf-8"?>
<formControlPr xmlns="http://schemas.microsoft.com/office/spreadsheetml/2009/9/main" objectType="Scroll" dx="26" fmlaLink="$D$23" horiz="1" inc="10" max="100" page="10" val="29"/>
</file>

<file path=xl/ctrlProps/ctrlProp81.xml><?xml version="1.0" encoding="utf-8"?>
<formControlPr xmlns="http://schemas.microsoft.com/office/spreadsheetml/2009/9/main" objectType="Scroll" dx="26" fmlaLink="$D$24" horiz="1" inc="10" max="100" page="10" val="24"/>
</file>

<file path=xl/ctrlProps/ctrlProp82.xml><?xml version="1.0" encoding="utf-8"?>
<formControlPr xmlns="http://schemas.microsoft.com/office/spreadsheetml/2009/9/main" objectType="Scroll" dx="26" fmlaLink="$D$25" horiz="1" inc="10" max="100" page="10" val="63"/>
</file>

<file path=xl/ctrlProps/ctrlProp83.xml><?xml version="1.0" encoding="utf-8"?>
<formControlPr xmlns="http://schemas.microsoft.com/office/spreadsheetml/2009/9/main" objectType="Scroll" dx="26" fmlaLink="$D29" horiz="1" inc="10" max="100" page="10" val="44"/>
</file>

<file path=xl/ctrlProps/ctrlProp84.xml><?xml version="1.0" encoding="utf-8"?>
<formControlPr xmlns="http://schemas.microsoft.com/office/spreadsheetml/2009/9/main" objectType="Scroll" dx="26" fmlaLink="$D$26" horiz="1" inc="10" max="100" page="10" val="13"/>
</file>

<file path=xl/ctrlProps/ctrlProp85.xml><?xml version="1.0" encoding="utf-8"?>
<formControlPr xmlns="http://schemas.microsoft.com/office/spreadsheetml/2009/9/main" objectType="Scroll" dx="26" fmlaLink="$D$27" horiz="1" inc="10" max="100" page="10" val="65"/>
</file>

<file path=xl/ctrlProps/ctrlProp86.xml><?xml version="1.0" encoding="utf-8"?>
<formControlPr xmlns="http://schemas.microsoft.com/office/spreadsheetml/2009/9/main" objectType="Scroll" dx="26" fmlaLink="$D$28" horiz="1" inc="10" max="100" page="10" val="54"/>
</file>

<file path=xl/ctrlProps/ctrlProp87.xml><?xml version="1.0" encoding="utf-8"?>
<formControlPr xmlns="http://schemas.microsoft.com/office/spreadsheetml/2009/9/main" objectType="Scroll" dx="26" fmlaLink="$D19" horiz="1" inc="5" max="100" page="10" val="31"/>
</file>

<file path=xl/ctrlProps/ctrlProp88.xml><?xml version="1.0" encoding="utf-8"?>
<formControlPr xmlns="http://schemas.microsoft.com/office/spreadsheetml/2009/9/main" objectType="Scroll" dx="26" fmlaLink="$D20" horiz="1" inc="5" max="100" page="10" val="19"/>
</file>

<file path=xl/ctrlProps/ctrlProp89.xml><?xml version="1.0" encoding="utf-8"?>
<formControlPr xmlns="http://schemas.microsoft.com/office/spreadsheetml/2009/9/main" objectType="Scroll" dx="26" fmlaLink="$D21" horiz="1" inc="5" max="100" page="10" val="17"/>
</file>

<file path=xl/ctrlProps/ctrlProp90.xml><?xml version="1.0" encoding="utf-8"?>
<formControlPr xmlns="http://schemas.microsoft.com/office/spreadsheetml/2009/9/main" objectType="Scroll" dx="26" fmlaLink="$D34" horiz="1" inc="10" max="100" page="10" val="24"/>
</file>

<file path=xl/ctrlProps/ctrlProp91.xml><?xml version="1.0" encoding="utf-8"?>
<formControlPr xmlns="http://schemas.microsoft.com/office/spreadsheetml/2009/9/main" objectType="Scroll" dx="26" fmlaLink="$D$24" horiz="1" inc="10" max="100" page="10" val="52"/>
</file>

<file path=xl/ctrlProps/ctrlProp92.xml><?xml version="1.0" encoding="utf-8"?>
<formControlPr xmlns="http://schemas.microsoft.com/office/spreadsheetml/2009/9/main" objectType="Scroll" dx="26" fmlaLink="$D$35" horiz="1" inc="10" max="100" page="10" val="0"/>
</file>

<file path=xl/ctrlProps/ctrlProp93.xml><?xml version="1.0" encoding="utf-8"?>
<formControlPr xmlns="http://schemas.microsoft.com/office/spreadsheetml/2009/9/main" objectType="Scroll" dx="26" fmlaLink="$D$25" horiz="1" inc="10" max="100" page="10" val="52"/>
</file>

<file path=xl/ctrlProps/ctrlProp94.xml><?xml version="1.0" encoding="utf-8"?>
<formControlPr xmlns="http://schemas.microsoft.com/office/spreadsheetml/2009/9/main" objectType="Scroll" dx="26" fmlaLink="$D$26" horiz="1" inc="10" max="100" page="10" val="52"/>
</file>

<file path=xl/ctrlProps/ctrlProp95.xml><?xml version="1.0" encoding="utf-8"?>
<formControlPr xmlns="http://schemas.microsoft.com/office/spreadsheetml/2009/9/main" objectType="Scroll" dx="26" fmlaLink="$D$27" horiz="1" inc="10" max="100" page="10" val="52"/>
</file>

<file path=xl/ctrlProps/ctrlProp96.xml><?xml version="1.0" encoding="utf-8"?>
<formControlPr xmlns="http://schemas.microsoft.com/office/spreadsheetml/2009/9/main" objectType="Scroll" dx="26" fmlaLink="$D$28" horiz="1" inc="10" max="100" page="10" val="52"/>
</file>

<file path=xl/ctrlProps/ctrlProp97.xml><?xml version="1.0" encoding="utf-8"?>
<formControlPr xmlns="http://schemas.microsoft.com/office/spreadsheetml/2009/9/main" objectType="Scroll" dx="26" fmlaLink="$D$29" horiz="1" inc="10" max="100" page="10" val="52"/>
</file>

<file path=xl/ctrlProps/ctrlProp98.xml><?xml version="1.0" encoding="utf-8"?>
<formControlPr xmlns="http://schemas.microsoft.com/office/spreadsheetml/2009/9/main" objectType="Scroll" dx="26" fmlaLink="$D$30" horiz="1" inc="10" max="100" page="10" val="42"/>
</file>

<file path=xl/ctrlProps/ctrlProp99.xml><?xml version="1.0" encoding="utf-8"?>
<formControlPr xmlns="http://schemas.microsoft.com/office/spreadsheetml/2009/9/main" objectType="Scroll" dx="26" fmlaLink="$D$31" horiz="1" inc="10" max="100" page="10" val="42"/>
</file>

<file path=xl/ctrlProps/ctrlProp100.xml><?xml version="1.0" encoding="utf-8"?>
<formControlPr xmlns="http://schemas.microsoft.com/office/spreadsheetml/2009/9/main" objectType="Scroll" dx="26" fmlaLink="$D$32" horiz="1" inc="10" max="100" page="10" val="42"/>
</file>

<file path=xl/ctrlProps/ctrlProp101.xml><?xml version="1.0" encoding="utf-8"?>
<formControlPr xmlns="http://schemas.microsoft.com/office/spreadsheetml/2009/9/main" objectType="Scroll" dx="26" fmlaLink="$D$33" horiz="1" inc="10" max="100" page="10" val="12"/>
</file>

<file path=xl/ctrlProps/ctrlProp102.xml><?xml version="1.0" encoding="utf-8"?>
<formControlPr xmlns="http://schemas.microsoft.com/office/spreadsheetml/2009/9/main" objectType="Scroll" dx="26" fmlaLink="$D$34" horiz="1" inc="10" max="100" page="10" val="24"/>
</file>

<file path=xl/ctrlProps/ctrlProp103.xml><?xml version="1.0" encoding="utf-8"?>
<formControlPr xmlns="http://schemas.microsoft.com/office/spreadsheetml/2009/9/main" objectType="Scroll" dx="26" fmlaLink="$D18" horiz="1" inc="5" max="100" page="10" val="30"/>
</file>

<file path=xl/ctrlProps/ctrlProp104.xml><?xml version="1.0" encoding="utf-8"?>
<formControlPr xmlns="http://schemas.microsoft.com/office/spreadsheetml/2009/9/main" objectType="Scroll" dx="26" fmlaLink="$D$20" horiz="1" inc="10" max="100" page="10" val="43"/>
</file>

<file path=xl/ctrlProps/ctrlProp105.xml><?xml version="1.0" encoding="utf-8"?>
<formControlPr xmlns="http://schemas.microsoft.com/office/spreadsheetml/2009/9/main" objectType="Scroll" dx="26" fmlaLink="$D$21" horiz="1" inc="10" max="100" page="10" val="28"/>
</file>

<file path=xl/ctrlProps/ctrlProp106.xml><?xml version="1.0" encoding="utf-8"?>
<formControlPr xmlns="http://schemas.microsoft.com/office/spreadsheetml/2009/9/main" objectType="Scroll" dx="26" fmlaLink="$D$22" horiz="1" inc="10" max="100" page="10" val="21"/>
</file>

<file path=xl/ctrlProps/ctrlProp107.xml><?xml version="1.0" encoding="utf-8"?>
<formControlPr xmlns="http://schemas.microsoft.com/office/spreadsheetml/2009/9/main" objectType="Scroll" dx="26" fmlaLink="$D$23" horiz="1" inc="10" max="100" page="10" val="24"/>
</file>

<file path=xl/ctrlProps/ctrlProp108.xml><?xml version="1.0" encoding="utf-8"?>
<formControlPr xmlns="http://schemas.microsoft.com/office/spreadsheetml/2009/9/main" objectType="Scroll" dx="26" fmlaLink="$D28" horiz="1" inc="10" max="100" page="10" val="57"/>
</file>

<file path=xl/ctrlProps/ctrlProp109.xml><?xml version="1.0" encoding="utf-8"?>
<formControlPr xmlns="http://schemas.microsoft.com/office/spreadsheetml/2009/9/main" objectType="Scroll" dx="26" fmlaLink="$D$19" horiz="1" inc="10" max="100" page="10" val="49"/>
</file>

<file path=xl/ctrlProps/ctrlProp110.xml><?xml version="1.0" encoding="utf-8"?>
<formControlPr xmlns="http://schemas.microsoft.com/office/spreadsheetml/2009/9/main" objectType="Scroll" dx="26" fmlaLink="$D27" horiz="1" inc="10" max="100" page="10" val="60"/>
</file>

<file path=xl/ctrlProps/ctrlProp111.xml><?xml version="1.0" encoding="utf-8"?>
<formControlPr xmlns="http://schemas.microsoft.com/office/spreadsheetml/2009/9/main" objectType="Scroll" dx="26" fmlaLink="$D$24" horiz="1" inc="10" max="100" page="10" val="25"/>
</file>

<file path=xl/ctrlProps/ctrlProp112.xml><?xml version="1.0" encoding="utf-8"?>
<formControlPr xmlns="http://schemas.microsoft.com/office/spreadsheetml/2009/9/main" objectType="Scroll" dx="26" fmlaLink="$D$25" horiz="1" inc="10" max="100" page="10" val="75"/>
</file>

<file path=xl/ctrlProps/ctrlProp113.xml><?xml version="1.0" encoding="utf-8"?>
<formControlPr xmlns="http://schemas.microsoft.com/office/spreadsheetml/2009/9/main" objectType="Scroll" dx="26" fmlaLink="$D$26" horiz="1" inc="10" max="100" page="10" val="44"/>
</file>

<file path=xl/ctrlProps/ctrlProp114.xml><?xml version="1.0" encoding="utf-8"?>
<formControlPr xmlns="http://schemas.microsoft.com/office/spreadsheetml/2009/9/main" objectType="Scroll" dx="26" fmlaLink="$D$29" horiz="1" inc="10" max="100" page="10" val="52"/>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66675</xdr:colOff>
          <xdr:row>4</xdr:row>
          <xdr:rowOff>142875</xdr:rowOff>
        </xdr:from>
        <xdr:to>
          <xdr:col>1</xdr:col>
          <xdr:colOff>1743075</xdr:colOff>
          <xdr:row>4</xdr:row>
          <xdr:rowOff>409575</xdr:rowOff>
        </xdr:to>
        <xdr:sp macro="" textlink="">
          <xdr:nvSpPr>
            <xdr:cNvPr id="2050" name="Scroll Bar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xdr:row>
          <xdr:rowOff>152400</xdr:rowOff>
        </xdr:from>
        <xdr:to>
          <xdr:col>1</xdr:col>
          <xdr:colOff>1743075</xdr:colOff>
          <xdr:row>5</xdr:row>
          <xdr:rowOff>447675</xdr:rowOff>
        </xdr:to>
        <xdr:sp macro="" textlink="">
          <xdr:nvSpPr>
            <xdr:cNvPr id="2051" name="Scroll Bar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xdr:row>
          <xdr:rowOff>180975</xdr:rowOff>
        </xdr:from>
        <xdr:to>
          <xdr:col>1</xdr:col>
          <xdr:colOff>1743075</xdr:colOff>
          <xdr:row>6</xdr:row>
          <xdr:rowOff>485775</xdr:rowOff>
        </xdr:to>
        <xdr:sp macro="" textlink="">
          <xdr:nvSpPr>
            <xdr:cNvPr id="2052" name="Scroll Bar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xdr:row>
          <xdr:rowOff>190500</xdr:rowOff>
        </xdr:from>
        <xdr:to>
          <xdr:col>1</xdr:col>
          <xdr:colOff>1743075</xdr:colOff>
          <xdr:row>7</xdr:row>
          <xdr:rowOff>485775</xdr:rowOff>
        </xdr:to>
        <xdr:sp macro="" textlink="">
          <xdr:nvSpPr>
            <xdr:cNvPr id="2053" name="Scroll Bar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8</xdr:row>
          <xdr:rowOff>180975</xdr:rowOff>
        </xdr:from>
        <xdr:to>
          <xdr:col>1</xdr:col>
          <xdr:colOff>1743075</xdr:colOff>
          <xdr:row>8</xdr:row>
          <xdr:rowOff>485775</xdr:rowOff>
        </xdr:to>
        <xdr:sp macro="" textlink="">
          <xdr:nvSpPr>
            <xdr:cNvPr id="2054" name="Scroll Bar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9</xdr:row>
          <xdr:rowOff>180975</xdr:rowOff>
        </xdr:from>
        <xdr:to>
          <xdr:col>1</xdr:col>
          <xdr:colOff>1743075</xdr:colOff>
          <xdr:row>9</xdr:row>
          <xdr:rowOff>447675</xdr:rowOff>
        </xdr:to>
        <xdr:sp macro="" textlink="">
          <xdr:nvSpPr>
            <xdr:cNvPr id="2055" name="Scroll Bar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10</xdr:row>
          <xdr:rowOff>190500</xdr:rowOff>
        </xdr:from>
        <xdr:to>
          <xdr:col>1</xdr:col>
          <xdr:colOff>1752600</xdr:colOff>
          <xdr:row>10</xdr:row>
          <xdr:rowOff>485775</xdr:rowOff>
        </xdr:to>
        <xdr:sp macro="" textlink="">
          <xdr:nvSpPr>
            <xdr:cNvPr id="2056" name="Scroll Bar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11</xdr:row>
          <xdr:rowOff>190500</xdr:rowOff>
        </xdr:from>
        <xdr:to>
          <xdr:col>1</xdr:col>
          <xdr:colOff>1743075</xdr:colOff>
          <xdr:row>11</xdr:row>
          <xdr:rowOff>485775</xdr:rowOff>
        </xdr:to>
        <xdr:sp macro="" textlink="">
          <xdr:nvSpPr>
            <xdr:cNvPr id="2057" name="Scroll Bar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17</xdr:row>
          <xdr:rowOff>66675</xdr:rowOff>
        </xdr:from>
        <xdr:to>
          <xdr:col>2</xdr:col>
          <xdr:colOff>1704975</xdr:colOff>
          <xdr:row>18</xdr:row>
          <xdr:rowOff>0</xdr:rowOff>
        </xdr:to>
        <xdr:sp macro="" textlink="">
          <xdr:nvSpPr>
            <xdr:cNvPr id="7169" name="Scroll Bar 1" hidden="1">
              <a:extLst>
                <a:ext uri="{63B3BB69-23CF-44E3-9099-C40C66FF867C}">
                  <a14:compatExt spid="_x0000_s7169"/>
                </a:ext>
                <a:ext uri="{FF2B5EF4-FFF2-40B4-BE49-F238E27FC236}">
                  <a16:creationId xmlns:a16="http://schemas.microsoft.com/office/drawing/2014/main" id="{00000000-0008-0000-0300-0000011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xdr:row>
          <xdr:rowOff>66675</xdr:rowOff>
        </xdr:from>
        <xdr:to>
          <xdr:col>2</xdr:col>
          <xdr:colOff>1704975</xdr:colOff>
          <xdr:row>20</xdr:row>
          <xdr:rowOff>0</xdr:rowOff>
        </xdr:to>
        <xdr:sp macro="" textlink="">
          <xdr:nvSpPr>
            <xdr:cNvPr id="7171" name="Scroll Bar 3" hidden="1">
              <a:extLst>
                <a:ext uri="{63B3BB69-23CF-44E3-9099-C40C66FF867C}">
                  <a14:compatExt spid="_x0000_s7171"/>
                </a:ext>
                <a:ext uri="{FF2B5EF4-FFF2-40B4-BE49-F238E27FC236}">
                  <a16:creationId xmlns:a16="http://schemas.microsoft.com/office/drawing/2014/main" id="{00000000-0008-0000-0300-0000031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20</xdr:row>
          <xdr:rowOff>28575</xdr:rowOff>
        </xdr:from>
        <xdr:to>
          <xdr:col>2</xdr:col>
          <xdr:colOff>1704975</xdr:colOff>
          <xdr:row>21</xdr:row>
          <xdr:rowOff>0</xdr:rowOff>
        </xdr:to>
        <xdr:sp macro="" textlink="">
          <xdr:nvSpPr>
            <xdr:cNvPr id="7172" name="Scroll Bar 4" hidden="1">
              <a:extLst>
                <a:ext uri="{63B3BB69-23CF-44E3-9099-C40C66FF867C}">
                  <a14:compatExt spid="_x0000_s7172"/>
                </a:ext>
                <a:ext uri="{FF2B5EF4-FFF2-40B4-BE49-F238E27FC236}">
                  <a16:creationId xmlns:a16="http://schemas.microsoft.com/office/drawing/2014/main" id="{00000000-0008-0000-0300-0000041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21</xdr:row>
          <xdr:rowOff>66675</xdr:rowOff>
        </xdr:from>
        <xdr:to>
          <xdr:col>2</xdr:col>
          <xdr:colOff>1704975</xdr:colOff>
          <xdr:row>22</xdr:row>
          <xdr:rowOff>0</xdr:rowOff>
        </xdr:to>
        <xdr:sp macro="" textlink="">
          <xdr:nvSpPr>
            <xdr:cNvPr id="7173" name="Scroll Bar 5" hidden="1">
              <a:extLst>
                <a:ext uri="{63B3BB69-23CF-44E3-9099-C40C66FF867C}">
                  <a14:compatExt spid="_x0000_s7173"/>
                </a:ext>
                <a:ext uri="{FF2B5EF4-FFF2-40B4-BE49-F238E27FC236}">
                  <a16:creationId xmlns:a16="http://schemas.microsoft.com/office/drawing/2014/main" id="{00000000-0008-0000-0300-0000051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22</xdr:row>
          <xdr:rowOff>28575</xdr:rowOff>
        </xdr:from>
        <xdr:to>
          <xdr:col>2</xdr:col>
          <xdr:colOff>1704975</xdr:colOff>
          <xdr:row>22</xdr:row>
          <xdr:rowOff>371475</xdr:rowOff>
        </xdr:to>
        <xdr:sp macro="" textlink="">
          <xdr:nvSpPr>
            <xdr:cNvPr id="7174" name="Scroll Bar 6" hidden="1">
              <a:extLst>
                <a:ext uri="{63B3BB69-23CF-44E3-9099-C40C66FF867C}">
                  <a14:compatExt spid="_x0000_s7174"/>
                </a:ext>
                <a:ext uri="{FF2B5EF4-FFF2-40B4-BE49-F238E27FC236}">
                  <a16:creationId xmlns:a16="http://schemas.microsoft.com/office/drawing/2014/main" id="{00000000-0008-0000-0300-0000061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28575</xdr:rowOff>
        </xdr:from>
        <xdr:to>
          <xdr:col>2</xdr:col>
          <xdr:colOff>1704975</xdr:colOff>
          <xdr:row>27</xdr:row>
          <xdr:rowOff>409575</xdr:rowOff>
        </xdr:to>
        <xdr:sp macro="" textlink="">
          <xdr:nvSpPr>
            <xdr:cNvPr id="7175" name="Scroll Bar 7" hidden="1">
              <a:extLst>
                <a:ext uri="{63B3BB69-23CF-44E3-9099-C40C66FF867C}">
                  <a14:compatExt spid="_x0000_s7175"/>
                </a:ext>
                <a:ext uri="{FF2B5EF4-FFF2-40B4-BE49-F238E27FC236}">
                  <a16:creationId xmlns:a16="http://schemas.microsoft.com/office/drawing/2014/main" id="{00000000-0008-0000-0300-0000071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18</xdr:row>
          <xdr:rowOff>66675</xdr:rowOff>
        </xdr:from>
        <xdr:to>
          <xdr:col>2</xdr:col>
          <xdr:colOff>1704975</xdr:colOff>
          <xdr:row>19</xdr:row>
          <xdr:rowOff>0</xdr:rowOff>
        </xdr:to>
        <xdr:sp macro="" textlink="">
          <xdr:nvSpPr>
            <xdr:cNvPr id="7176" name="Scroll Bar 8" hidden="1">
              <a:extLst>
                <a:ext uri="{63B3BB69-23CF-44E3-9099-C40C66FF867C}">
                  <a14:compatExt spid="_x0000_s7176"/>
                </a:ext>
                <a:ext uri="{FF2B5EF4-FFF2-40B4-BE49-F238E27FC236}">
                  <a16:creationId xmlns:a16="http://schemas.microsoft.com/office/drawing/2014/main" id="{00000000-0008-0000-0300-0000081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3238500</xdr:colOff>
          <xdr:row>26</xdr:row>
          <xdr:rowOff>114300</xdr:rowOff>
        </xdr:from>
        <xdr:to>
          <xdr:col>2</xdr:col>
          <xdr:colOff>1704975</xdr:colOff>
          <xdr:row>26</xdr:row>
          <xdr:rowOff>371475</xdr:rowOff>
        </xdr:to>
        <xdr:sp macro="" textlink="">
          <xdr:nvSpPr>
            <xdr:cNvPr id="7177" name="Scroll Bar 9" hidden="1">
              <a:extLst>
                <a:ext uri="{63B3BB69-23CF-44E3-9099-C40C66FF867C}">
                  <a14:compatExt spid="_x0000_s7177"/>
                </a:ext>
                <a:ext uri="{FF2B5EF4-FFF2-40B4-BE49-F238E27FC236}">
                  <a16:creationId xmlns:a16="http://schemas.microsoft.com/office/drawing/2014/main" id="{00000000-0008-0000-0300-0000091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23</xdr:row>
          <xdr:rowOff>114300</xdr:rowOff>
        </xdr:from>
        <xdr:to>
          <xdr:col>2</xdr:col>
          <xdr:colOff>1704975</xdr:colOff>
          <xdr:row>23</xdr:row>
          <xdr:rowOff>457200</xdr:rowOff>
        </xdr:to>
        <xdr:sp macro="" textlink="">
          <xdr:nvSpPr>
            <xdr:cNvPr id="7179" name="Scroll Bar 11" hidden="1">
              <a:extLst>
                <a:ext uri="{63B3BB69-23CF-44E3-9099-C40C66FF867C}">
                  <a14:compatExt spid="_x0000_s7179"/>
                </a:ext>
                <a:ext uri="{FF2B5EF4-FFF2-40B4-BE49-F238E27FC236}">
                  <a16:creationId xmlns:a16="http://schemas.microsoft.com/office/drawing/2014/main" id="{00000000-0008-0000-0300-00000B1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24</xdr:row>
          <xdr:rowOff>104775</xdr:rowOff>
        </xdr:from>
        <xdr:to>
          <xdr:col>2</xdr:col>
          <xdr:colOff>1704975</xdr:colOff>
          <xdr:row>24</xdr:row>
          <xdr:rowOff>447675</xdr:rowOff>
        </xdr:to>
        <xdr:sp macro="" textlink="">
          <xdr:nvSpPr>
            <xdr:cNvPr id="7180" name="Scroll Bar 12" hidden="1">
              <a:extLst>
                <a:ext uri="{63B3BB69-23CF-44E3-9099-C40C66FF867C}">
                  <a14:compatExt spid="_x0000_s7180"/>
                </a:ext>
                <a:ext uri="{FF2B5EF4-FFF2-40B4-BE49-F238E27FC236}">
                  <a16:creationId xmlns:a16="http://schemas.microsoft.com/office/drawing/2014/main" id="{00000000-0008-0000-0300-00000C1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25</xdr:row>
          <xdr:rowOff>66675</xdr:rowOff>
        </xdr:from>
        <xdr:to>
          <xdr:col>2</xdr:col>
          <xdr:colOff>1704975</xdr:colOff>
          <xdr:row>25</xdr:row>
          <xdr:rowOff>409575</xdr:rowOff>
        </xdr:to>
        <xdr:sp macro="" textlink="">
          <xdr:nvSpPr>
            <xdr:cNvPr id="7181" name="Scroll Bar 13" hidden="1">
              <a:extLst>
                <a:ext uri="{63B3BB69-23CF-44E3-9099-C40C66FF867C}">
                  <a14:compatExt spid="_x0000_s7181"/>
                </a:ext>
                <a:ext uri="{FF2B5EF4-FFF2-40B4-BE49-F238E27FC236}">
                  <a16:creationId xmlns:a16="http://schemas.microsoft.com/office/drawing/2014/main" id="{00000000-0008-0000-0300-00000D1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28</xdr:row>
          <xdr:rowOff>114300</xdr:rowOff>
        </xdr:from>
        <xdr:to>
          <xdr:col>2</xdr:col>
          <xdr:colOff>1704975</xdr:colOff>
          <xdr:row>28</xdr:row>
          <xdr:rowOff>457200</xdr:rowOff>
        </xdr:to>
        <xdr:sp macro="" textlink="">
          <xdr:nvSpPr>
            <xdr:cNvPr id="7182" name="Scroll Bar 14" hidden="1">
              <a:extLst>
                <a:ext uri="{63B3BB69-23CF-44E3-9099-C40C66FF867C}">
                  <a14:compatExt spid="_x0000_s7182"/>
                </a:ext>
                <a:ext uri="{FF2B5EF4-FFF2-40B4-BE49-F238E27FC236}">
                  <a16:creationId xmlns:a16="http://schemas.microsoft.com/office/drawing/2014/main" id="{00000000-0008-0000-0300-00000E1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17</xdr:row>
          <xdr:rowOff>66675</xdr:rowOff>
        </xdr:from>
        <xdr:to>
          <xdr:col>2</xdr:col>
          <xdr:colOff>1704975</xdr:colOff>
          <xdr:row>17</xdr:row>
          <xdr:rowOff>447675</xdr:rowOff>
        </xdr:to>
        <xdr:sp macro="" textlink="">
          <xdr:nvSpPr>
            <xdr:cNvPr id="14337" name="Scroll Bar 1" hidden="1">
              <a:extLst>
                <a:ext uri="{63B3BB69-23CF-44E3-9099-C40C66FF867C}">
                  <a14:compatExt spid="_x0000_s14337"/>
                </a:ext>
                <a:ext uri="{FF2B5EF4-FFF2-40B4-BE49-F238E27FC236}">
                  <a16:creationId xmlns:a16="http://schemas.microsoft.com/office/drawing/2014/main" id="{00000000-0008-0000-0400-0000013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xdr:row>
          <xdr:rowOff>38100</xdr:rowOff>
        </xdr:from>
        <xdr:to>
          <xdr:col>2</xdr:col>
          <xdr:colOff>1704975</xdr:colOff>
          <xdr:row>19</xdr:row>
          <xdr:rowOff>447675</xdr:rowOff>
        </xdr:to>
        <xdr:sp macro="" textlink="">
          <xdr:nvSpPr>
            <xdr:cNvPr id="14338" name="Scroll Bar 2" hidden="1">
              <a:extLst>
                <a:ext uri="{63B3BB69-23CF-44E3-9099-C40C66FF867C}">
                  <a14:compatExt spid="_x0000_s14338"/>
                </a:ext>
                <a:ext uri="{FF2B5EF4-FFF2-40B4-BE49-F238E27FC236}">
                  <a16:creationId xmlns:a16="http://schemas.microsoft.com/office/drawing/2014/main" id="{00000000-0008-0000-0400-0000023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20</xdr:row>
          <xdr:rowOff>66675</xdr:rowOff>
        </xdr:from>
        <xdr:to>
          <xdr:col>2</xdr:col>
          <xdr:colOff>1685925</xdr:colOff>
          <xdr:row>20</xdr:row>
          <xdr:rowOff>419100</xdr:rowOff>
        </xdr:to>
        <xdr:sp macro="" textlink="">
          <xdr:nvSpPr>
            <xdr:cNvPr id="14339" name="Scroll Bar 3" hidden="1">
              <a:extLst>
                <a:ext uri="{63B3BB69-23CF-44E3-9099-C40C66FF867C}">
                  <a14:compatExt spid="_x0000_s14339"/>
                </a:ext>
                <a:ext uri="{FF2B5EF4-FFF2-40B4-BE49-F238E27FC236}">
                  <a16:creationId xmlns:a16="http://schemas.microsoft.com/office/drawing/2014/main" id="{00000000-0008-0000-0400-0000033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104775</xdr:rowOff>
        </xdr:from>
        <xdr:to>
          <xdr:col>2</xdr:col>
          <xdr:colOff>1704975</xdr:colOff>
          <xdr:row>21</xdr:row>
          <xdr:rowOff>447675</xdr:rowOff>
        </xdr:to>
        <xdr:sp macro="" textlink="">
          <xdr:nvSpPr>
            <xdr:cNvPr id="14340" name="Scroll Bar 4" hidden="1">
              <a:extLst>
                <a:ext uri="{63B3BB69-23CF-44E3-9099-C40C66FF867C}">
                  <a14:compatExt spid="_x0000_s14340"/>
                </a:ext>
                <a:ext uri="{FF2B5EF4-FFF2-40B4-BE49-F238E27FC236}">
                  <a16:creationId xmlns:a16="http://schemas.microsoft.com/office/drawing/2014/main" id="{00000000-0008-0000-0400-0000043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28575</xdr:rowOff>
        </xdr:from>
        <xdr:to>
          <xdr:col>2</xdr:col>
          <xdr:colOff>1704975</xdr:colOff>
          <xdr:row>22</xdr:row>
          <xdr:rowOff>485775</xdr:rowOff>
        </xdr:to>
        <xdr:sp macro="" textlink="">
          <xdr:nvSpPr>
            <xdr:cNvPr id="14341" name="Scroll Bar 5" hidden="1">
              <a:extLst>
                <a:ext uri="{63B3BB69-23CF-44E3-9099-C40C66FF867C}">
                  <a14:compatExt spid="_x0000_s14341"/>
                </a:ext>
                <a:ext uri="{FF2B5EF4-FFF2-40B4-BE49-F238E27FC236}">
                  <a16:creationId xmlns:a16="http://schemas.microsoft.com/office/drawing/2014/main" id="{00000000-0008-0000-0400-0000053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27</xdr:row>
          <xdr:rowOff>28575</xdr:rowOff>
        </xdr:from>
        <xdr:to>
          <xdr:col>2</xdr:col>
          <xdr:colOff>1704975</xdr:colOff>
          <xdr:row>27</xdr:row>
          <xdr:rowOff>390525</xdr:rowOff>
        </xdr:to>
        <xdr:sp macro="" textlink="">
          <xdr:nvSpPr>
            <xdr:cNvPr id="14342" name="Scroll Bar 6" hidden="1">
              <a:extLst>
                <a:ext uri="{63B3BB69-23CF-44E3-9099-C40C66FF867C}">
                  <a14:compatExt spid="_x0000_s14342"/>
                </a:ext>
                <a:ext uri="{FF2B5EF4-FFF2-40B4-BE49-F238E27FC236}">
                  <a16:creationId xmlns:a16="http://schemas.microsoft.com/office/drawing/2014/main" id="{00000000-0008-0000-0400-0000063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18</xdr:row>
          <xdr:rowOff>66675</xdr:rowOff>
        </xdr:from>
        <xdr:to>
          <xdr:col>2</xdr:col>
          <xdr:colOff>1704975</xdr:colOff>
          <xdr:row>18</xdr:row>
          <xdr:rowOff>533400</xdr:rowOff>
        </xdr:to>
        <xdr:sp macro="" textlink="">
          <xdr:nvSpPr>
            <xdr:cNvPr id="14343" name="Scroll Bar 7" hidden="1">
              <a:extLst>
                <a:ext uri="{63B3BB69-23CF-44E3-9099-C40C66FF867C}">
                  <a14:compatExt spid="_x0000_s14343"/>
                </a:ext>
                <a:ext uri="{FF2B5EF4-FFF2-40B4-BE49-F238E27FC236}">
                  <a16:creationId xmlns:a16="http://schemas.microsoft.com/office/drawing/2014/main" id="{00000000-0008-0000-0400-0000073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26</xdr:row>
          <xdr:rowOff>123825</xdr:rowOff>
        </xdr:from>
        <xdr:to>
          <xdr:col>2</xdr:col>
          <xdr:colOff>1704975</xdr:colOff>
          <xdr:row>26</xdr:row>
          <xdr:rowOff>371475</xdr:rowOff>
        </xdr:to>
        <xdr:sp macro="" textlink="">
          <xdr:nvSpPr>
            <xdr:cNvPr id="14344" name="Scroll Bar 8" hidden="1">
              <a:extLst>
                <a:ext uri="{63B3BB69-23CF-44E3-9099-C40C66FF867C}">
                  <a14:compatExt spid="_x0000_s14344"/>
                </a:ext>
                <a:ext uri="{FF2B5EF4-FFF2-40B4-BE49-F238E27FC236}">
                  <a16:creationId xmlns:a16="http://schemas.microsoft.com/office/drawing/2014/main" id="{00000000-0008-0000-0400-0000083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23</xdr:row>
          <xdr:rowOff>104775</xdr:rowOff>
        </xdr:from>
        <xdr:to>
          <xdr:col>2</xdr:col>
          <xdr:colOff>1704975</xdr:colOff>
          <xdr:row>23</xdr:row>
          <xdr:rowOff>485775</xdr:rowOff>
        </xdr:to>
        <xdr:sp macro="" textlink="">
          <xdr:nvSpPr>
            <xdr:cNvPr id="14345" name="Scroll Bar 9" hidden="1">
              <a:extLst>
                <a:ext uri="{63B3BB69-23CF-44E3-9099-C40C66FF867C}">
                  <a14:compatExt spid="_x0000_s14345"/>
                </a:ext>
                <a:ext uri="{FF2B5EF4-FFF2-40B4-BE49-F238E27FC236}">
                  <a16:creationId xmlns:a16="http://schemas.microsoft.com/office/drawing/2014/main" id="{00000000-0008-0000-0400-0000093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24</xdr:row>
          <xdr:rowOff>104775</xdr:rowOff>
        </xdr:from>
        <xdr:to>
          <xdr:col>2</xdr:col>
          <xdr:colOff>1666875</xdr:colOff>
          <xdr:row>24</xdr:row>
          <xdr:rowOff>457200</xdr:rowOff>
        </xdr:to>
        <xdr:sp macro="" textlink="">
          <xdr:nvSpPr>
            <xdr:cNvPr id="14346" name="Scroll Bar 10" hidden="1">
              <a:extLst>
                <a:ext uri="{63B3BB69-23CF-44E3-9099-C40C66FF867C}">
                  <a14:compatExt spid="_x0000_s14346"/>
                </a:ext>
                <a:ext uri="{FF2B5EF4-FFF2-40B4-BE49-F238E27FC236}">
                  <a16:creationId xmlns:a16="http://schemas.microsoft.com/office/drawing/2014/main" id="{00000000-0008-0000-0400-00000A3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25</xdr:row>
          <xdr:rowOff>66675</xdr:rowOff>
        </xdr:from>
        <xdr:to>
          <xdr:col>2</xdr:col>
          <xdr:colOff>1704975</xdr:colOff>
          <xdr:row>25</xdr:row>
          <xdr:rowOff>409575</xdr:rowOff>
        </xdr:to>
        <xdr:sp macro="" textlink="">
          <xdr:nvSpPr>
            <xdr:cNvPr id="14347" name="Scroll Bar 11" hidden="1">
              <a:extLst>
                <a:ext uri="{63B3BB69-23CF-44E3-9099-C40C66FF867C}">
                  <a14:compatExt spid="_x0000_s14347"/>
                </a:ext>
                <a:ext uri="{FF2B5EF4-FFF2-40B4-BE49-F238E27FC236}">
                  <a16:creationId xmlns:a16="http://schemas.microsoft.com/office/drawing/2014/main" id="{00000000-0008-0000-0400-00000B3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28</xdr:row>
          <xdr:rowOff>104775</xdr:rowOff>
        </xdr:from>
        <xdr:to>
          <xdr:col>2</xdr:col>
          <xdr:colOff>1704975</xdr:colOff>
          <xdr:row>28</xdr:row>
          <xdr:rowOff>409575</xdr:rowOff>
        </xdr:to>
        <xdr:sp macro="" textlink="">
          <xdr:nvSpPr>
            <xdr:cNvPr id="14348" name="Scroll Bar 12" hidden="1">
              <a:extLst>
                <a:ext uri="{63B3BB69-23CF-44E3-9099-C40C66FF867C}">
                  <a14:compatExt spid="_x0000_s14348"/>
                </a:ext>
                <a:ext uri="{FF2B5EF4-FFF2-40B4-BE49-F238E27FC236}">
                  <a16:creationId xmlns:a16="http://schemas.microsoft.com/office/drawing/2014/main" id="{00000000-0008-0000-0400-00000C3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17</xdr:row>
          <xdr:rowOff>66675</xdr:rowOff>
        </xdr:from>
        <xdr:to>
          <xdr:col>2</xdr:col>
          <xdr:colOff>1704975</xdr:colOff>
          <xdr:row>17</xdr:row>
          <xdr:rowOff>447675</xdr:rowOff>
        </xdr:to>
        <xdr:sp macro="" textlink="">
          <xdr:nvSpPr>
            <xdr:cNvPr id="16385" name="Scroll Bar 1" hidden="1">
              <a:extLst>
                <a:ext uri="{63B3BB69-23CF-44E3-9099-C40C66FF867C}">
                  <a14:compatExt spid="_x0000_s16385"/>
                </a:ext>
                <a:ext uri="{FF2B5EF4-FFF2-40B4-BE49-F238E27FC236}">
                  <a16:creationId xmlns:a16="http://schemas.microsoft.com/office/drawing/2014/main" id="{00000000-0008-0000-0500-000001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21</xdr:row>
          <xdr:rowOff>38100</xdr:rowOff>
        </xdr:from>
        <xdr:to>
          <xdr:col>2</xdr:col>
          <xdr:colOff>1676400</xdr:colOff>
          <xdr:row>21</xdr:row>
          <xdr:rowOff>419100</xdr:rowOff>
        </xdr:to>
        <xdr:sp macro="" textlink="">
          <xdr:nvSpPr>
            <xdr:cNvPr id="16386" name="Scroll Bar 2" hidden="1">
              <a:extLst>
                <a:ext uri="{63B3BB69-23CF-44E3-9099-C40C66FF867C}">
                  <a14:compatExt spid="_x0000_s16386"/>
                </a:ext>
                <a:ext uri="{FF2B5EF4-FFF2-40B4-BE49-F238E27FC236}">
                  <a16:creationId xmlns:a16="http://schemas.microsoft.com/office/drawing/2014/main" id="{00000000-0008-0000-0500-000002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22</xdr:row>
          <xdr:rowOff>28575</xdr:rowOff>
        </xdr:from>
        <xdr:to>
          <xdr:col>2</xdr:col>
          <xdr:colOff>1685925</xdr:colOff>
          <xdr:row>22</xdr:row>
          <xdr:rowOff>276225</xdr:rowOff>
        </xdr:to>
        <xdr:sp macro="" textlink="">
          <xdr:nvSpPr>
            <xdr:cNvPr id="16387" name="Scroll Bar 3" hidden="1">
              <a:extLst>
                <a:ext uri="{63B3BB69-23CF-44E3-9099-C40C66FF867C}">
                  <a14:compatExt spid="_x0000_s16387"/>
                </a:ext>
                <a:ext uri="{FF2B5EF4-FFF2-40B4-BE49-F238E27FC236}">
                  <a16:creationId xmlns:a16="http://schemas.microsoft.com/office/drawing/2014/main" id="{00000000-0008-0000-0500-000003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23</xdr:row>
          <xdr:rowOff>66675</xdr:rowOff>
        </xdr:from>
        <xdr:to>
          <xdr:col>2</xdr:col>
          <xdr:colOff>1704975</xdr:colOff>
          <xdr:row>23</xdr:row>
          <xdr:rowOff>447675</xdr:rowOff>
        </xdr:to>
        <xdr:sp macro="" textlink="">
          <xdr:nvSpPr>
            <xdr:cNvPr id="16388" name="Scroll Bar 4" hidden="1">
              <a:extLst>
                <a:ext uri="{63B3BB69-23CF-44E3-9099-C40C66FF867C}">
                  <a14:compatExt spid="_x0000_s16388"/>
                </a:ext>
                <a:ext uri="{FF2B5EF4-FFF2-40B4-BE49-F238E27FC236}">
                  <a16:creationId xmlns:a16="http://schemas.microsoft.com/office/drawing/2014/main" id="{00000000-0008-0000-0500-000004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24</xdr:row>
          <xdr:rowOff>28575</xdr:rowOff>
        </xdr:from>
        <xdr:to>
          <xdr:col>2</xdr:col>
          <xdr:colOff>1704975</xdr:colOff>
          <xdr:row>24</xdr:row>
          <xdr:rowOff>419100</xdr:rowOff>
        </xdr:to>
        <xdr:sp macro="" textlink="">
          <xdr:nvSpPr>
            <xdr:cNvPr id="16389" name="Scroll Bar 5" hidden="1">
              <a:extLst>
                <a:ext uri="{63B3BB69-23CF-44E3-9099-C40C66FF867C}">
                  <a14:compatExt spid="_x0000_s16389"/>
                </a:ext>
                <a:ext uri="{FF2B5EF4-FFF2-40B4-BE49-F238E27FC236}">
                  <a16:creationId xmlns:a16="http://schemas.microsoft.com/office/drawing/2014/main" id="{00000000-0008-0000-0500-000005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29</xdr:row>
          <xdr:rowOff>47625</xdr:rowOff>
        </xdr:from>
        <xdr:to>
          <xdr:col>2</xdr:col>
          <xdr:colOff>1704975</xdr:colOff>
          <xdr:row>29</xdr:row>
          <xdr:rowOff>304800</xdr:rowOff>
        </xdr:to>
        <xdr:sp macro="" textlink="">
          <xdr:nvSpPr>
            <xdr:cNvPr id="16390" name="Scroll Bar 6" hidden="1">
              <a:extLst>
                <a:ext uri="{63B3BB69-23CF-44E3-9099-C40C66FF867C}">
                  <a14:compatExt spid="_x0000_s16390"/>
                </a:ext>
                <a:ext uri="{FF2B5EF4-FFF2-40B4-BE49-F238E27FC236}">
                  <a16:creationId xmlns:a16="http://schemas.microsoft.com/office/drawing/2014/main" id="{00000000-0008-0000-0500-000006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28</xdr:row>
          <xdr:rowOff>66675</xdr:rowOff>
        </xdr:from>
        <xdr:to>
          <xdr:col>2</xdr:col>
          <xdr:colOff>1676400</xdr:colOff>
          <xdr:row>28</xdr:row>
          <xdr:rowOff>619125</xdr:rowOff>
        </xdr:to>
        <xdr:sp macro="" textlink="">
          <xdr:nvSpPr>
            <xdr:cNvPr id="16392" name="Scroll Bar 8" hidden="1">
              <a:extLst>
                <a:ext uri="{63B3BB69-23CF-44E3-9099-C40C66FF867C}">
                  <a14:compatExt spid="_x0000_s16392"/>
                </a:ext>
                <a:ext uri="{FF2B5EF4-FFF2-40B4-BE49-F238E27FC236}">
                  <a16:creationId xmlns:a16="http://schemas.microsoft.com/office/drawing/2014/main" id="{00000000-0008-0000-0500-000008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25</xdr:row>
          <xdr:rowOff>104775</xdr:rowOff>
        </xdr:from>
        <xdr:to>
          <xdr:col>2</xdr:col>
          <xdr:colOff>1704975</xdr:colOff>
          <xdr:row>25</xdr:row>
          <xdr:rowOff>485775</xdr:rowOff>
        </xdr:to>
        <xdr:sp macro="" textlink="">
          <xdr:nvSpPr>
            <xdr:cNvPr id="16393" name="Scroll Bar 9" hidden="1">
              <a:extLst>
                <a:ext uri="{63B3BB69-23CF-44E3-9099-C40C66FF867C}">
                  <a14:compatExt spid="_x0000_s16393"/>
                </a:ext>
                <a:ext uri="{FF2B5EF4-FFF2-40B4-BE49-F238E27FC236}">
                  <a16:creationId xmlns:a16="http://schemas.microsoft.com/office/drawing/2014/main" id="{00000000-0008-0000-0500-000009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26</xdr:row>
          <xdr:rowOff>76200</xdr:rowOff>
        </xdr:from>
        <xdr:to>
          <xdr:col>2</xdr:col>
          <xdr:colOff>1676400</xdr:colOff>
          <xdr:row>26</xdr:row>
          <xdr:rowOff>457200</xdr:rowOff>
        </xdr:to>
        <xdr:sp macro="" textlink="">
          <xdr:nvSpPr>
            <xdr:cNvPr id="16394" name="Scroll Bar 10" hidden="1">
              <a:extLst>
                <a:ext uri="{63B3BB69-23CF-44E3-9099-C40C66FF867C}">
                  <a14:compatExt spid="_x0000_s16394"/>
                </a:ext>
                <a:ext uri="{FF2B5EF4-FFF2-40B4-BE49-F238E27FC236}">
                  <a16:creationId xmlns:a16="http://schemas.microsoft.com/office/drawing/2014/main" id="{00000000-0008-0000-0500-00000A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27</xdr:row>
          <xdr:rowOff>28575</xdr:rowOff>
        </xdr:from>
        <xdr:to>
          <xdr:col>2</xdr:col>
          <xdr:colOff>1704975</xdr:colOff>
          <xdr:row>27</xdr:row>
          <xdr:rowOff>381000</xdr:rowOff>
        </xdr:to>
        <xdr:sp macro="" textlink="">
          <xdr:nvSpPr>
            <xdr:cNvPr id="16395" name="Scroll Bar 11" hidden="1">
              <a:extLst>
                <a:ext uri="{63B3BB69-23CF-44E3-9099-C40C66FF867C}">
                  <a14:compatExt spid="_x0000_s16395"/>
                </a:ext>
                <a:ext uri="{FF2B5EF4-FFF2-40B4-BE49-F238E27FC236}">
                  <a16:creationId xmlns:a16="http://schemas.microsoft.com/office/drawing/2014/main" id="{00000000-0008-0000-0500-00000B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30</xdr:row>
          <xdr:rowOff>47625</xdr:rowOff>
        </xdr:from>
        <xdr:to>
          <xdr:col>2</xdr:col>
          <xdr:colOff>1704975</xdr:colOff>
          <xdr:row>30</xdr:row>
          <xdr:rowOff>304800</xdr:rowOff>
        </xdr:to>
        <xdr:sp macro="" textlink="">
          <xdr:nvSpPr>
            <xdr:cNvPr id="16396" name="Scroll Bar 12" hidden="1">
              <a:extLst>
                <a:ext uri="{63B3BB69-23CF-44E3-9099-C40C66FF867C}">
                  <a14:compatExt spid="_x0000_s16396"/>
                </a:ext>
                <a:ext uri="{FF2B5EF4-FFF2-40B4-BE49-F238E27FC236}">
                  <a16:creationId xmlns:a16="http://schemas.microsoft.com/office/drawing/2014/main" id="{00000000-0008-0000-0500-00000C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18</xdr:row>
          <xdr:rowOff>66675</xdr:rowOff>
        </xdr:from>
        <xdr:to>
          <xdr:col>2</xdr:col>
          <xdr:colOff>1704975</xdr:colOff>
          <xdr:row>18</xdr:row>
          <xdr:rowOff>447675</xdr:rowOff>
        </xdr:to>
        <xdr:sp macro="" textlink="">
          <xdr:nvSpPr>
            <xdr:cNvPr id="16397" name="Scroll Bar 13" hidden="1">
              <a:extLst>
                <a:ext uri="{63B3BB69-23CF-44E3-9099-C40C66FF867C}">
                  <a14:compatExt spid="_x0000_s16397"/>
                </a:ext>
                <a:ext uri="{FF2B5EF4-FFF2-40B4-BE49-F238E27FC236}">
                  <a16:creationId xmlns:a16="http://schemas.microsoft.com/office/drawing/2014/main" id="{00000000-0008-0000-0500-00000D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xdr:row>
          <xdr:rowOff>180975</xdr:rowOff>
        </xdr:from>
        <xdr:to>
          <xdr:col>2</xdr:col>
          <xdr:colOff>1704975</xdr:colOff>
          <xdr:row>19</xdr:row>
          <xdr:rowOff>571500</xdr:rowOff>
        </xdr:to>
        <xdr:sp macro="" textlink="">
          <xdr:nvSpPr>
            <xdr:cNvPr id="16398" name="Scroll Bar 14" hidden="1">
              <a:extLst>
                <a:ext uri="{63B3BB69-23CF-44E3-9099-C40C66FF867C}">
                  <a14:compatExt spid="_x0000_s16398"/>
                </a:ext>
                <a:ext uri="{FF2B5EF4-FFF2-40B4-BE49-F238E27FC236}">
                  <a16:creationId xmlns:a16="http://schemas.microsoft.com/office/drawing/2014/main" id="{00000000-0008-0000-0500-00000E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20</xdr:row>
          <xdr:rowOff>66675</xdr:rowOff>
        </xdr:from>
        <xdr:to>
          <xdr:col>2</xdr:col>
          <xdr:colOff>1676400</xdr:colOff>
          <xdr:row>20</xdr:row>
          <xdr:rowOff>600075</xdr:rowOff>
        </xdr:to>
        <xdr:sp macro="" textlink="">
          <xdr:nvSpPr>
            <xdr:cNvPr id="16399" name="Scroll Bar 15" hidden="1">
              <a:extLst>
                <a:ext uri="{63B3BB69-23CF-44E3-9099-C40C66FF867C}">
                  <a14:compatExt spid="_x0000_s16399"/>
                </a:ext>
                <a:ext uri="{FF2B5EF4-FFF2-40B4-BE49-F238E27FC236}">
                  <a16:creationId xmlns:a16="http://schemas.microsoft.com/office/drawing/2014/main" id="{00000000-0008-0000-0500-00000F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25</xdr:row>
          <xdr:rowOff>28575</xdr:rowOff>
        </xdr:from>
        <xdr:to>
          <xdr:col>2</xdr:col>
          <xdr:colOff>1685925</xdr:colOff>
          <xdr:row>25</xdr:row>
          <xdr:rowOff>371475</xdr:rowOff>
        </xdr:to>
        <xdr:sp macro="" textlink="">
          <xdr:nvSpPr>
            <xdr:cNvPr id="17409" name="Scroll Bar 1" hidden="1">
              <a:extLst>
                <a:ext uri="{63B3BB69-23CF-44E3-9099-C40C66FF867C}">
                  <a14:compatExt spid="_x0000_s17409"/>
                </a:ext>
                <a:ext uri="{FF2B5EF4-FFF2-40B4-BE49-F238E27FC236}">
                  <a16:creationId xmlns:a16="http://schemas.microsoft.com/office/drawing/2014/main" id="{00000000-0008-0000-0600-0000014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38100</xdr:rowOff>
        </xdr:from>
        <xdr:to>
          <xdr:col>2</xdr:col>
          <xdr:colOff>1704975</xdr:colOff>
          <xdr:row>24</xdr:row>
          <xdr:rowOff>104775</xdr:rowOff>
        </xdr:to>
        <xdr:sp macro="" textlink="">
          <xdr:nvSpPr>
            <xdr:cNvPr id="17410" name="Scroll Bar 2" hidden="1">
              <a:extLst>
                <a:ext uri="{63B3BB69-23CF-44E3-9099-C40C66FF867C}">
                  <a14:compatExt spid="_x0000_s17410"/>
                </a:ext>
                <a:ext uri="{FF2B5EF4-FFF2-40B4-BE49-F238E27FC236}">
                  <a16:creationId xmlns:a16="http://schemas.microsoft.com/office/drawing/2014/main" id="{00000000-0008-0000-0600-0000024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23</xdr:row>
          <xdr:rowOff>38100</xdr:rowOff>
        </xdr:from>
        <xdr:to>
          <xdr:col>2</xdr:col>
          <xdr:colOff>1685925</xdr:colOff>
          <xdr:row>23</xdr:row>
          <xdr:rowOff>485775</xdr:rowOff>
        </xdr:to>
        <xdr:sp macro="" textlink="">
          <xdr:nvSpPr>
            <xdr:cNvPr id="17411" name="Scroll Bar 3" hidden="1">
              <a:extLst>
                <a:ext uri="{63B3BB69-23CF-44E3-9099-C40C66FF867C}">
                  <a14:compatExt spid="_x0000_s17411"/>
                </a:ext>
                <a:ext uri="{FF2B5EF4-FFF2-40B4-BE49-F238E27FC236}">
                  <a16:creationId xmlns:a16="http://schemas.microsoft.com/office/drawing/2014/main" id="{00000000-0008-0000-0600-0000034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21</xdr:row>
          <xdr:rowOff>28575</xdr:rowOff>
        </xdr:from>
        <xdr:to>
          <xdr:col>2</xdr:col>
          <xdr:colOff>1676400</xdr:colOff>
          <xdr:row>21</xdr:row>
          <xdr:rowOff>485775</xdr:rowOff>
        </xdr:to>
        <xdr:sp macro="" textlink="">
          <xdr:nvSpPr>
            <xdr:cNvPr id="17412" name="Scroll Bar 4" hidden="1">
              <a:extLst>
                <a:ext uri="{63B3BB69-23CF-44E3-9099-C40C66FF867C}">
                  <a14:compatExt spid="_x0000_s17412"/>
                </a:ext>
                <a:ext uri="{FF2B5EF4-FFF2-40B4-BE49-F238E27FC236}">
                  <a16:creationId xmlns:a16="http://schemas.microsoft.com/office/drawing/2014/main" id="{00000000-0008-0000-0600-0000044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22</xdr:row>
          <xdr:rowOff>66675</xdr:rowOff>
        </xdr:from>
        <xdr:to>
          <xdr:col>2</xdr:col>
          <xdr:colOff>1685925</xdr:colOff>
          <xdr:row>22</xdr:row>
          <xdr:rowOff>419100</xdr:rowOff>
        </xdr:to>
        <xdr:sp macro="" textlink="">
          <xdr:nvSpPr>
            <xdr:cNvPr id="17413" name="Scroll Bar 5" hidden="1">
              <a:extLst>
                <a:ext uri="{63B3BB69-23CF-44E3-9099-C40C66FF867C}">
                  <a14:compatExt spid="_x0000_s17413"/>
                </a:ext>
                <a:ext uri="{FF2B5EF4-FFF2-40B4-BE49-F238E27FC236}">
                  <a16:creationId xmlns:a16="http://schemas.microsoft.com/office/drawing/2014/main" id="{00000000-0008-0000-0600-0000054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27</xdr:row>
          <xdr:rowOff>38100</xdr:rowOff>
        </xdr:from>
        <xdr:to>
          <xdr:col>2</xdr:col>
          <xdr:colOff>1704975</xdr:colOff>
          <xdr:row>27</xdr:row>
          <xdr:rowOff>333375</xdr:rowOff>
        </xdr:to>
        <xdr:sp macro="" textlink="">
          <xdr:nvSpPr>
            <xdr:cNvPr id="17414" name="Scroll Bar 6" hidden="1">
              <a:extLst>
                <a:ext uri="{63B3BB69-23CF-44E3-9099-C40C66FF867C}">
                  <a14:compatExt spid="_x0000_s17414"/>
                </a:ext>
                <a:ext uri="{FF2B5EF4-FFF2-40B4-BE49-F238E27FC236}">
                  <a16:creationId xmlns:a16="http://schemas.microsoft.com/office/drawing/2014/main" id="{00000000-0008-0000-0600-0000064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xdr:row>
          <xdr:rowOff>66675</xdr:rowOff>
        </xdr:from>
        <xdr:to>
          <xdr:col>2</xdr:col>
          <xdr:colOff>1685925</xdr:colOff>
          <xdr:row>19</xdr:row>
          <xdr:rowOff>447675</xdr:rowOff>
        </xdr:to>
        <xdr:sp macro="" textlink="">
          <xdr:nvSpPr>
            <xdr:cNvPr id="17415" name="Scroll Bar 7" hidden="1">
              <a:extLst>
                <a:ext uri="{63B3BB69-23CF-44E3-9099-C40C66FF867C}">
                  <a14:compatExt spid="_x0000_s17415"/>
                </a:ext>
                <a:ext uri="{FF2B5EF4-FFF2-40B4-BE49-F238E27FC236}">
                  <a16:creationId xmlns:a16="http://schemas.microsoft.com/office/drawing/2014/main" id="{00000000-0008-0000-0600-0000074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26</xdr:row>
          <xdr:rowOff>28575</xdr:rowOff>
        </xdr:from>
        <xdr:to>
          <xdr:col>2</xdr:col>
          <xdr:colOff>1704975</xdr:colOff>
          <xdr:row>26</xdr:row>
          <xdr:rowOff>333375</xdr:rowOff>
        </xdr:to>
        <xdr:sp macro="" textlink="">
          <xdr:nvSpPr>
            <xdr:cNvPr id="17416" name="Scroll Bar 8" hidden="1">
              <a:extLst>
                <a:ext uri="{63B3BB69-23CF-44E3-9099-C40C66FF867C}">
                  <a14:compatExt spid="_x0000_s17416"/>
                </a:ext>
                <a:ext uri="{FF2B5EF4-FFF2-40B4-BE49-F238E27FC236}">
                  <a16:creationId xmlns:a16="http://schemas.microsoft.com/office/drawing/2014/main" id="{00000000-0008-0000-0600-0000084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18</xdr:row>
          <xdr:rowOff>66675</xdr:rowOff>
        </xdr:from>
        <xdr:to>
          <xdr:col>2</xdr:col>
          <xdr:colOff>1676400</xdr:colOff>
          <xdr:row>18</xdr:row>
          <xdr:rowOff>485775</xdr:rowOff>
        </xdr:to>
        <xdr:sp macro="" textlink="">
          <xdr:nvSpPr>
            <xdr:cNvPr id="17417" name="Scroll Bar 9" hidden="1">
              <a:extLst>
                <a:ext uri="{63B3BB69-23CF-44E3-9099-C40C66FF867C}">
                  <a14:compatExt spid="_x0000_s17417"/>
                </a:ext>
                <a:ext uri="{FF2B5EF4-FFF2-40B4-BE49-F238E27FC236}">
                  <a16:creationId xmlns:a16="http://schemas.microsoft.com/office/drawing/2014/main" id="{00000000-0008-0000-0600-0000094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24</xdr:row>
          <xdr:rowOff>104775</xdr:rowOff>
        </xdr:from>
        <xdr:to>
          <xdr:col>2</xdr:col>
          <xdr:colOff>1704975</xdr:colOff>
          <xdr:row>24</xdr:row>
          <xdr:rowOff>409575</xdr:rowOff>
        </xdr:to>
        <xdr:sp macro="" textlink="">
          <xdr:nvSpPr>
            <xdr:cNvPr id="17418" name="Scroll Bar 10" hidden="1">
              <a:extLst>
                <a:ext uri="{63B3BB69-23CF-44E3-9099-C40C66FF867C}">
                  <a14:compatExt spid="_x0000_s17418"/>
                </a:ext>
                <a:ext uri="{FF2B5EF4-FFF2-40B4-BE49-F238E27FC236}">
                  <a16:creationId xmlns:a16="http://schemas.microsoft.com/office/drawing/2014/main" id="{00000000-0008-0000-0600-00000A4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66675</xdr:rowOff>
        </xdr:from>
        <xdr:to>
          <xdr:col>2</xdr:col>
          <xdr:colOff>1685925</xdr:colOff>
          <xdr:row>17</xdr:row>
          <xdr:rowOff>447675</xdr:rowOff>
        </xdr:to>
        <xdr:sp macro="" textlink="">
          <xdr:nvSpPr>
            <xdr:cNvPr id="17419" name="Scroll Bar 11" hidden="1">
              <a:extLst>
                <a:ext uri="{63B3BB69-23CF-44E3-9099-C40C66FF867C}">
                  <a14:compatExt spid="_x0000_s17419"/>
                </a:ext>
                <a:ext uri="{FF2B5EF4-FFF2-40B4-BE49-F238E27FC236}">
                  <a16:creationId xmlns:a16="http://schemas.microsoft.com/office/drawing/2014/main" id="{00000000-0008-0000-0600-00000B4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28</xdr:row>
          <xdr:rowOff>142875</xdr:rowOff>
        </xdr:from>
        <xdr:to>
          <xdr:col>2</xdr:col>
          <xdr:colOff>1676400</xdr:colOff>
          <xdr:row>28</xdr:row>
          <xdr:rowOff>447675</xdr:rowOff>
        </xdr:to>
        <xdr:sp macro="" textlink="">
          <xdr:nvSpPr>
            <xdr:cNvPr id="17420" name="Scroll Bar 12" hidden="1">
              <a:extLst>
                <a:ext uri="{63B3BB69-23CF-44E3-9099-C40C66FF867C}">
                  <a14:compatExt spid="_x0000_s17420"/>
                </a:ext>
                <a:ext uri="{FF2B5EF4-FFF2-40B4-BE49-F238E27FC236}">
                  <a16:creationId xmlns:a16="http://schemas.microsoft.com/office/drawing/2014/main" id="{00000000-0008-0000-0600-00000C4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20</xdr:row>
          <xdr:rowOff>142875</xdr:rowOff>
        </xdr:from>
        <xdr:to>
          <xdr:col>2</xdr:col>
          <xdr:colOff>1704975</xdr:colOff>
          <xdr:row>20</xdr:row>
          <xdr:rowOff>600075</xdr:rowOff>
        </xdr:to>
        <xdr:sp macro="" textlink="">
          <xdr:nvSpPr>
            <xdr:cNvPr id="17422" name="Scroll Bar 14" hidden="1">
              <a:extLst>
                <a:ext uri="{63B3BB69-23CF-44E3-9099-C40C66FF867C}">
                  <a14:compatExt spid="_x0000_s17422"/>
                </a:ext>
                <a:ext uri="{FF2B5EF4-FFF2-40B4-BE49-F238E27FC236}">
                  <a16:creationId xmlns:a16="http://schemas.microsoft.com/office/drawing/2014/main" id="{00000000-0008-0000-0600-00000E4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29</xdr:row>
          <xdr:rowOff>114300</xdr:rowOff>
        </xdr:from>
        <xdr:to>
          <xdr:col>2</xdr:col>
          <xdr:colOff>1704975</xdr:colOff>
          <xdr:row>29</xdr:row>
          <xdr:rowOff>409575</xdr:rowOff>
        </xdr:to>
        <xdr:sp macro="" textlink="">
          <xdr:nvSpPr>
            <xdr:cNvPr id="17423" name="Scroll Bar 15" hidden="1">
              <a:extLst>
                <a:ext uri="{63B3BB69-23CF-44E3-9099-C40C66FF867C}">
                  <a14:compatExt spid="_x0000_s17423"/>
                </a:ext>
                <a:ext uri="{FF2B5EF4-FFF2-40B4-BE49-F238E27FC236}">
                  <a16:creationId xmlns:a16="http://schemas.microsoft.com/office/drawing/2014/main" id="{00000000-0008-0000-0600-00000F4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30</xdr:row>
          <xdr:rowOff>66675</xdr:rowOff>
        </xdr:from>
        <xdr:to>
          <xdr:col>2</xdr:col>
          <xdr:colOff>1685925</xdr:colOff>
          <xdr:row>30</xdr:row>
          <xdr:rowOff>371475</xdr:rowOff>
        </xdr:to>
        <xdr:sp macro="" textlink="">
          <xdr:nvSpPr>
            <xdr:cNvPr id="17424" name="Scroll Bar 16" hidden="1">
              <a:extLst>
                <a:ext uri="{63B3BB69-23CF-44E3-9099-C40C66FF867C}">
                  <a14:compatExt spid="_x0000_s17424"/>
                </a:ext>
                <a:ext uri="{FF2B5EF4-FFF2-40B4-BE49-F238E27FC236}">
                  <a16:creationId xmlns:a16="http://schemas.microsoft.com/office/drawing/2014/main" id="{00000000-0008-0000-0600-0000104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31</xdr:row>
          <xdr:rowOff>104775</xdr:rowOff>
        </xdr:from>
        <xdr:to>
          <xdr:col>2</xdr:col>
          <xdr:colOff>1704975</xdr:colOff>
          <xdr:row>31</xdr:row>
          <xdr:rowOff>409575</xdr:rowOff>
        </xdr:to>
        <xdr:sp macro="" textlink="">
          <xdr:nvSpPr>
            <xdr:cNvPr id="17425" name="Scroll Bar 17" hidden="1">
              <a:extLst>
                <a:ext uri="{63B3BB69-23CF-44E3-9099-C40C66FF867C}">
                  <a14:compatExt spid="_x0000_s17425"/>
                </a:ext>
                <a:ext uri="{FF2B5EF4-FFF2-40B4-BE49-F238E27FC236}">
                  <a16:creationId xmlns:a16="http://schemas.microsoft.com/office/drawing/2014/main" id="{00000000-0008-0000-0600-0000114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26</xdr:row>
          <xdr:rowOff>66675</xdr:rowOff>
        </xdr:from>
        <xdr:to>
          <xdr:col>2</xdr:col>
          <xdr:colOff>1676400</xdr:colOff>
          <xdr:row>26</xdr:row>
          <xdr:rowOff>485775</xdr:rowOff>
        </xdr:to>
        <xdr:sp macro="" textlink="">
          <xdr:nvSpPr>
            <xdr:cNvPr id="15368" name="Scroll Bar 8" hidden="1">
              <a:extLst>
                <a:ext uri="{63B3BB69-23CF-44E3-9099-C40C66FF867C}">
                  <a14:compatExt spid="_x0000_s15368"/>
                </a:ext>
                <a:ext uri="{FF2B5EF4-FFF2-40B4-BE49-F238E27FC236}">
                  <a16:creationId xmlns:a16="http://schemas.microsoft.com/office/drawing/2014/main" id="{00000000-0008-0000-0700-000008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17</xdr:row>
          <xdr:rowOff>104775</xdr:rowOff>
        </xdr:from>
        <xdr:to>
          <xdr:col>3</xdr:col>
          <xdr:colOff>0</xdr:colOff>
          <xdr:row>17</xdr:row>
          <xdr:rowOff>409575</xdr:rowOff>
        </xdr:to>
        <xdr:sp macro="" textlink="">
          <xdr:nvSpPr>
            <xdr:cNvPr id="15372" name="Scroll Bar 12" hidden="1">
              <a:extLst>
                <a:ext uri="{63B3BB69-23CF-44E3-9099-C40C66FF867C}">
                  <a14:compatExt spid="_x0000_s15372"/>
                </a:ext>
                <a:ext uri="{FF2B5EF4-FFF2-40B4-BE49-F238E27FC236}">
                  <a16:creationId xmlns:a16="http://schemas.microsoft.com/office/drawing/2014/main" id="{00000000-0008-0000-0700-00000C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18</xdr:row>
          <xdr:rowOff>180975</xdr:rowOff>
        </xdr:from>
        <xdr:to>
          <xdr:col>3</xdr:col>
          <xdr:colOff>0</xdr:colOff>
          <xdr:row>18</xdr:row>
          <xdr:rowOff>457200</xdr:rowOff>
        </xdr:to>
        <xdr:sp macro="" textlink="">
          <xdr:nvSpPr>
            <xdr:cNvPr id="15373" name="Scroll Bar 13" hidden="1">
              <a:extLst>
                <a:ext uri="{63B3BB69-23CF-44E3-9099-C40C66FF867C}">
                  <a14:compatExt spid="_x0000_s15373"/>
                </a:ext>
                <a:ext uri="{FF2B5EF4-FFF2-40B4-BE49-F238E27FC236}">
                  <a16:creationId xmlns:a16="http://schemas.microsoft.com/office/drawing/2014/main" id="{00000000-0008-0000-0700-00000D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xdr:row>
          <xdr:rowOff>104775</xdr:rowOff>
        </xdr:from>
        <xdr:to>
          <xdr:col>3</xdr:col>
          <xdr:colOff>0</xdr:colOff>
          <xdr:row>19</xdr:row>
          <xdr:rowOff>381000</xdr:rowOff>
        </xdr:to>
        <xdr:sp macro="" textlink="">
          <xdr:nvSpPr>
            <xdr:cNvPr id="15374" name="Scroll Bar 14" hidden="1">
              <a:extLst>
                <a:ext uri="{63B3BB69-23CF-44E3-9099-C40C66FF867C}">
                  <a14:compatExt spid="_x0000_s15374"/>
                </a:ext>
                <a:ext uri="{FF2B5EF4-FFF2-40B4-BE49-F238E27FC236}">
                  <a16:creationId xmlns:a16="http://schemas.microsoft.com/office/drawing/2014/main" id="{00000000-0008-0000-0700-00000E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20</xdr:row>
          <xdr:rowOff>38100</xdr:rowOff>
        </xdr:from>
        <xdr:to>
          <xdr:col>3</xdr:col>
          <xdr:colOff>0</xdr:colOff>
          <xdr:row>20</xdr:row>
          <xdr:rowOff>333375</xdr:rowOff>
        </xdr:to>
        <xdr:sp macro="" textlink="">
          <xdr:nvSpPr>
            <xdr:cNvPr id="15375" name="Scroll Bar 15" hidden="1">
              <a:extLst>
                <a:ext uri="{63B3BB69-23CF-44E3-9099-C40C66FF867C}">
                  <a14:compatExt spid="_x0000_s15375"/>
                </a:ext>
                <a:ext uri="{FF2B5EF4-FFF2-40B4-BE49-F238E27FC236}">
                  <a16:creationId xmlns:a16="http://schemas.microsoft.com/office/drawing/2014/main" id="{00000000-0008-0000-0700-00000F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21</xdr:row>
          <xdr:rowOff>104775</xdr:rowOff>
        </xdr:from>
        <xdr:to>
          <xdr:col>3</xdr:col>
          <xdr:colOff>0</xdr:colOff>
          <xdr:row>22</xdr:row>
          <xdr:rowOff>0</xdr:rowOff>
        </xdr:to>
        <xdr:sp macro="" textlink="">
          <xdr:nvSpPr>
            <xdr:cNvPr id="15376" name="Scroll Bar 16" hidden="1">
              <a:extLst>
                <a:ext uri="{63B3BB69-23CF-44E3-9099-C40C66FF867C}">
                  <a14:compatExt spid="_x0000_s15376"/>
                </a:ext>
                <a:ext uri="{FF2B5EF4-FFF2-40B4-BE49-F238E27FC236}">
                  <a16:creationId xmlns:a16="http://schemas.microsoft.com/office/drawing/2014/main" id="{00000000-0008-0000-0700-000010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22</xdr:row>
          <xdr:rowOff>142875</xdr:rowOff>
        </xdr:from>
        <xdr:to>
          <xdr:col>3</xdr:col>
          <xdr:colOff>0</xdr:colOff>
          <xdr:row>22</xdr:row>
          <xdr:rowOff>419100</xdr:rowOff>
        </xdr:to>
        <xdr:sp macro="" textlink="">
          <xdr:nvSpPr>
            <xdr:cNvPr id="15377" name="Scroll Bar 17" hidden="1">
              <a:extLst>
                <a:ext uri="{63B3BB69-23CF-44E3-9099-C40C66FF867C}">
                  <a14:compatExt spid="_x0000_s15377"/>
                </a:ext>
                <a:ext uri="{FF2B5EF4-FFF2-40B4-BE49-F238E27FC236}">
                  <a16:creationId xmlns:a16="http://schemas.microsoft.com/office/drawing/2014/main" id="{00000000-0008-0000-0700-000011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24</xdr:row>
          <xdr:rowOff>142875</xdr:rowOff>
        </xdr:from>
        <xdr:to>
          <xdr:col>3</xdr:col>
          <xdr:colOff>0</xdr:colOff>
          <xdr:row>24</xdr:row>
          <xdr:rowOff>419100</xdr:rowOff>
        </xdr:to>
        <xdr:sp macro="" textlink="">
          <xdr:nvSpPr>
            <xdr:cNvPr id="15378" name="Scroll Bar 18" hidden="1">
              <a:extLst>
                <a:ext uri="{63B3BB69-23CF-44E3-9099-C40C66FF867C}">
                  <a14:compatExt spid="_x0000_s15378"/>
                </a:ext>
                <a:ext uri="{FF2B5EF4-FFF2-40B4-BE49-F238E27FC236}">
                  <a16:creationId xmlns:a16="http://schemas.microsoft.com/office/drawing/2014/main" id="{00000000-0008-0000-0700-000012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25</xdr:row>
          <xdr:rowOff>76200</xdr:rowOff>
        </xdr:from>
        <xdr:to>
          <xdr:col>3</xdr:col>
          <xdr:colOff>0</xdr:colOff>
          <xdr:row>25</xdr:row>
          <xdr:rowOff>371475</xdr:rowOff>
        </xdr:to>
        <xdr:sp macro="" textlink="">
          <xdr:nvSpPr>
            <xdr:cNvPr id="15379" name="Scroll Bar 19" hidden="1">
              <a:extLst>
                <a:ext uri="{63B3BB69-23CF-44E3-9099-C40C66FF867C}">
                  <a14:compatExt spid="_x0000_s15379"/>
                </a:ext>
                <a:ext uri="{FF2B5EF4-FFF2-40B4-BE49-F238E27FC236}">
                  <a16:creationId xmlns:a16="http://schemas.microsoft.com/office/drawing/2014/main" id="{00000000-0008-0000-0700-000013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26</xdr:row>
          <xdr:rowOff>66675</xdr:rowOff>
        </xdr:from>
        <xdr:to>
          <xdr:col>3</xdr:col>
          <xdr:colOff>0</xdr:colOff>
          <xdr:row>26</xdr:row>
          <xdr:rowOff>485775</xdr:rowOff>
        </xdr:to>
        <xdr:sp macro="" textlink="">
          <xdr:nvSpPr>
            <xdr:cNvPr id="15380" name="Scroll Bar 20" hidden="1">
              <a:extLst>
                <a:ext uri="{63B3BB69-23CF-44E3-9099-C40C66FF867C}">
                  <a14:compatExt spid="_x0000_s15380"/>
                </a:ext>
                <a:ext uri="{FF2B5EF4-FFF2-40B4-BE49-F238E27FC236}">
                  <a16:creationId xmlns:a16="http://schemas.microsoft.com/office/drawing/2014/main" id="{00000000-0008-0000-0700-000014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27</xdr:row>
          <xdr:rowOff>142875</xdr:rowOff>
        </xdr:from>
        <xdr:to>
          <xdr:col>3</xdr:col>
          <xdr:colOff>0</xdr:colOff>
          <xdr:row>27</xdr:row>
          <xdr:rowOff>447675</xdr:rowOff>
        </xdr:to>
        <xdr:sp macro="" textlink="">
          <xdr:nvSpPr>
            <xdr:cNvPr id="15381" name="Scroll Bar 21" hidden="1">
              <a:extLst>
                <a:ext uri="{63B3BB69-23CF-44E3-9099-C40C66FF867C}">
                  <a14:compatExt spid="_x0000_s15381"/>
                </a:ext>
                <a:ext uri="{FF2B5EF4-FFF2-40B4-BE49-F238E27FC236}">
                  <a16:creationId xmlns:a16="http://schemas.microsoft.com/office/drawing/2014/main" id="{00000000-0008-0000-0700-000015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30</xdr:row>
          <xdr:rowOff>142875</xdr:rowOff>
        </xdr:from>
        <xdr:to>
          <xdr:col>3</xdr:col>
          <xdr:colOff>0</xdr:colOff>
          <xdr:row>30</xdr:row>
          <xdr:rowOff>447675</xdr:rowOff>
        </xdr:to>
        <xdr:sp macro="" textlink="">
          <xdr:nvSpPr>
            <xdr:cNvPr id="15382" name="Scroll Bar 22" hidden="1">
              <a:extLst>
                <a:ext uri="{63B3BB69-23CF-44E3-9099-C40C66FF867C}">
                  <a14:compatExt spid="_x0000_s15382"/>
                </a:ext>
                <a:ext uri="{FF2B5EF4-FFF2-40B4-BE49-F238E27FC236}">
                  <a16:creationId xmlns:a16="http://schemas.microsoft.com/office/drawing/2014/main" id="{00000000-0008-0000-0700-000016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23</xdr:row>
          <xdr:rowOff>142875</xdr:rowOff>
        </xdr:from>
        <xdr:to>
          <xdr:col>3</xdr:col>
          <xdr:colOff>0</xdr:colOff>
          <xdr:row>23</xdr:row>
          <xdr:rowOff>419100</xdr:rowOff>
        </xdr:to>
        <xdr:sp macro="" textlink="">
          <xdr:nvSpPr>
            <xdr:cNvPr id="15383" name="Scroll Bar 23" hidden="1">
              <a:extLst>
                <a:ext uri="{63B3BB69-23CF-44E3-9099-C40C66FF867C}">
                  <a14:compatExt spid="_x0000_s15383"/>
                </a:ext>
                <a:ext uri="{FF2B5EF4-FFF2-40B4-BE49-F238E27FC236}">
                  <a16:creationId xmlns:a16="http://schemas.microsoft.com/office/drawing/2014/main" id="{00000000-0008-0000-0700-000017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28</xdr:row>
          <xdr:rowOff>28575</xdr:rowOff>
        </xdr:from>
        <xdr:to>
          <xdr:col>3</xdr:col>
          <xdr:colOff>0</xdr:colOff>
          <xdr:row>28</xdr:row>
          <xdr:rowOff>295275</xdr:rowOff>
        </xdr:to>
        <xdr:sp macro="" textlink="">
          <xdr:nvSpPr>
            <xdr:cNvPr id="15384" name="Scroll Bar 24" hidden="1">
              <a:extLst>
                <a:ext uri="{63B3BB69-23CF-44E3-9099-C40C66FF867C}">
                  <a14:compatExt spid="_x0000_s15384"/>
                </a:ext>
                <a:ext uri="{FF2B5EF4-FFF2-40B4-BE49-F238E27FC236}">
                  <a16:creationId xmlns:a16="http://schemas.microsoft.com/office/drawing/2014/main" id="{00000000-0008-0000-0700-000018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29</xdr:row>
          <xdr:rowOff>66675</xdr:rowOff>
        </xdr:from>
        <xdr:to>
          <xdr:col>3</xdr:col>
          <xdr:colOff>0</xdr:colOff>
          <xdr:row>29</xdr:row>
          <xdr:rowOff>314325</xdr:rowOff>
        </xdr:to>
        <xdr:sp macro="" textlink="">
          <xdr:nvSpPr>
            <xdr:cNvPr id="15385" name="Scroll Bar 25" hidden="1">
              <a:extLst>
                <a:ext uri="{63B3BB69-23CF-44E3-9099-C40C66FF867C}">
                  <a14:compatExt spid="_x0000_s15385"/>
                </a:ext>
                <a:ext uri="{FF2B5EF4-FFF2-40B4-BE49-F238E27FC236}">
                  <a16:creationId xmlns:a16="http://schemas.microsoft.com/office/drawing/2014/main" id="{00000000-0008-0000-0700-000019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17</xdr:row>
          <xdr:rowOff>104775</xdr:rowOff>
        </xdr:from>
        <xdr:to>
          <xdr:col>2</xdr:col>
          <xdr:colOff>1685925</xdr:colOff>
          <xdr:row>17</xdr:row>
          <xdr:rowOff>466725</xdr:rowOff>
        </xdr:to>
        <xdr:sp macro="" textlink="">
          <xdr:nvSpPr>
            <xdr:cNvPr id="28673" name="Scroll Bar 1" hidden="1">
              <a:extLst>
                <a:ext uri="{63B3BB69-23CF-44E3-9099-C40C66FF867C}">
                  <a14:compatExt spid="_x0000_s28673"/>
                </a:ext>
                <a:ext uri="{FF2B5EF4-FFF2-40B4-BE49-F238E27FC236}">
                  <a16:creationId xmlns:a16="http://schemas.microsoft.com/office/drawing/2014/main" id="{00000000-0008-0000-0800-0000017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21</xdr:row>
          <xdr:rowOff>38100</xdr:rowOff>
        </xdr:from>
        <xdr:to>
          <xdr:col>2</xdr:col>
          <xdr:colOff>1685925</xdr:colOff>
          <xdr:row>21</xdr:row>
          <xdr:rowOff>447675</xdr:rowOff>
        </xdr:to>
        <xdr:sp macro="" textlink="">
          <xdr:nvSpPr>
            <xdr:cNvPr id="28674" name="Scroll Bar 2" hidden="1">
              <a:extLst>
                <a:ext uri="{63B3BB69-23CF-44E3-9099-C40C66FF867C}">
                  <a14:compatExt spid="_x0000_s28674"/>
                </a:ext>
                <a:ext uri="{FF2B5EF4-FFF2-40B4-BE49-F238E27FC236}">
                  <a16:creationId xmlns:a16="http://schemas.microsoft.com/office/drawing/2014/main" id="{00000000-0008-0000-0800-0000027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22</xdr:row>
          <xdr:rowOff>28575</xdr:rowOff>
        </xdr:from>
        <xdr:to>
          <xdr:col>2</xdr:col>
          <xdr:colOff>1666875</xdr:colOff>
          <xdr:row>23</xdr:row>
          <xdr:rowOff>0</xdr:rowOff>
        </xdr:to>
        <xdr:sp macro="" textlink="">
          <xdr:nvSpPr>
            <xdr:cNvPr id="28675" name="Scroll Bar 3" hidden="1">
              <a:extLst>
                <a:ext uri="{63B3BB69-23CF-44E3-9099-C40C66FF867C}">
                  <a14:compatExt spid="_x0000_s28675"/>
                </a:ext>
                <a:ext uri="{FF2B5EF4-FFF2-40B4-BE49-F238E27FC236}">
                  <a16:creationId xmlns:a16="http://schemas.microsoft.com/office/drawing/2014/main" id="{00000000-0008-0000-0800-0000037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23</xdr:row>
          <xdr:rowOff>66675</xdr:rowOff>
        </xdr:from>
        <xdr:to>
          <xdr:col>2</xdr:col>
          <xdr:colOff>1685925</xdr:colOff>
          <xdr:row>24</xdr:row>
          <xdr:rowOff>0</xdr:rowOff>
        </xdr:to>
        <xdr:sp macro="" textlink="">
          <xdr:nvSpPr>
            <xdr:cNvPr id="28676" name="Scroll Bar 4" hidden="1">
              <a:extLst>
                <a:ext uri="{63B3BB69-23CF-44E3-9099-C40C66FF867C}">
                  <a14:compatExt spid="_x0000_s28676"/>
                </a:ext>
                <a:ext uri="{FF2B5EF4-FFF2-40B4-BE49-F238E27FC236}">
                  <a16:creationId xmlns:a16="http://schemas.microsoft.com/office/drawing/2014/main" id="{00000000-0008-0000-0800-0000047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24</xdr:row>
          <xdr:rowOff>66675</xdr:rowOff>
        </xdr:from>
        <xdr:to>
          <xdr:col>2</xdr:col>
          <xdr:colOff>1685925</xdr:colOff>
          <xdr:row>24</xdr:row>
          <xdr:rowOff>447675</xdr:rowOff>
        </xdr:to>
        <xdr:sp macro="" textlink="">
          <xdr:nvSpPr>
            <xdr:cNvPr id="28677" name="Scroll Bar 5" hidden="1">
              <a:extLst>
                <a:ext uri="{63B3BB69-23CF-44E3-9099-C40C66FF867C}">
                  <a14:compatExt spid="_x0000_s28677"/>
                </a:ext>
                <a:ext uri="{FF2B5EF4-FFF2-40B4-BE49-F238E27FC236}">
                  <a16:creationId xmlns:a16="http://schemas.microsoft.com/office/drawing/2014/main" id="{00000000-0008-0000-0800-0000057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28</xdr:row>
          <xdr:rowOff>66675</xdr:rowOff>
        </xdr:from>
        <xdr:to>
          <xdr:col>2</xdr:col>
          <xdr:colOff>1676400</xdr:colOff>
          <xdr:row>28</xdr:row>
          <xdr:rowOff>352425</xdr:rowOff>
        </xdr:to>
        <xdr:sp macro="" textlink="">
          <xdr:nvSpPr>
            <xdr:cNvPr id="28679" name="Scroll Bar 7" hidden="1">
              <a:extLst>
                <a:ext uri="{63B3BB69-23CF-44E3-9099-C40C66FF867C}">
                  <a14:compatExt spid="_x0000_s28679"/>
                </a:ext>
                <a:ext uri="{FF2B5EF4-FFF2-40B4-BE49-F238E27FC236}">
                  <a16:creationId xmlns:a16="http://schemas.microsoft.com/office/drawing/2014/main" id="{00000000-0008-0000-0800-0000077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25</xdr:row>
          <xdr:rowOff>28575</xdr:rowOff>
        </xdr:from>
        <xdr:to>
          <xdr:col>2</xdr:col>
          <xdr:colOff>1685925</xdr:colOff>
          <xdr:row>25</xdr:row>
          <xdr:rowOff>466725</xdr:rowOff>
        </xdr:to>
        <xdr:sp macro="" textlink="">
          <xdr:nvSpPr>
            <xdr:cNvPr id="28680" name="Scroll Bar 8" hidden="1">
              <a:extLst>
                <a:ext uri="{63B3BB69-23CF-44E3-9099-C40C66FF867C}">
                  <a14:compatExt spid="_x0000_s28680"/>
                </a:ext>
                <a:ext uri="{FF2B5EF4-FFF2-40B4-BE49-F238E27FC236}">
                  <a16:creationId xmlns:a16="http://schemas.microsoft.com/office/drawing/2014/main" id="{00000000-0008-0000-0800-0000087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26</xdr:row>
          <xdr:rowOff>76200</xdr:rowOff>
        </xdr:from>
        <xdr:to>
          <xdr:col>2</xdr:col>
          <xdr:colOff>1676400</xdr:colOff>
          <xdr:row>26</xdr:row>
          <xdr:rowOff>495300</xdr:rowOff>
        </xdr:to>
        <xdr:sp macro="" textlink="">
          <xdr:nvSpPr>
            <xdr:cNvPr id="28681" name="Scroll Bar 9" hidden="1">
              <a:extLst>
                <a:ext uri="{63B3BB69-23CF-44E3-9099-C40C66FF867C}">
                  <a14:compatExt spid="_x0000_s28681"/>
                </a:ext>
                <a:ext uri="{FF2B5EF4-FFF2-40B4-BE49-F238E27FC236}">
                  <a16:creationId xmlns:a16="http://schemas.microsoft.com/office/drawing/2014/main" id="{00000000-0008-0000-0800-0000097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27</xdr:row>
          <xdr:rowOff>28575</xdr:rowOff>
        </xdr:from>
        <xdr:to>
          <xdr:col>2</xdr:col>
          <xdr:colOff>1685925</xdr:colOff>
          <xdr:row>27</xdr:row>
          <xdr:rowOff>409575</xdr:rowOff>
        </xdr:to>
        <xdr:sp macro="" textlink="">
          <xdr:nvSpPr>
            <xdr:cNvPr id="28682" name="Scroll Bar 10" hidden="1">
              <a:extLst>
                <a:ext uri="{63B3BB69-23CF-44E3-9099-C40C66FF867C}">
                  <a14:compatExt spid="_x0000_s28682"/>
                </a:ext>
                <a:ext uri="{FF2B5EF4-FFF2-40B4-BE49-F238E27FC236}">
                  <a16:creationId xmlns:a16="http://schemas.microsoft.com/office/drawing/2014/main" id="{00000000-0008-0000-0800-00000A7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18</xdr:row>
          <xdr:rowOff>28575</xdr:rowOff>
        </xdr:from>
        <xdr:to>
          <xdr:col>2</xdr:col>
          <xdr:colOff>1666875</xdr:colOff>
          <xdr:row>18</xdr:row>
          <xdr:rowOff>447675</xdr:rowOff>
        </xdr:to>
        <xdr:sp macro="" textlink="">
          <xdr:nvSpPr>
            <xdr:cNvPr id="28684" name="Scroll Bar 12" hidden="1">
              <a:extLst>
                <a:ext uri="{63B3BB69-23CF-44E3-9099-C40C66FF867C}">
                  <a14:compatExt spid="_x0000_s28684"/>
                </a:ext>
                <a:ext uri="{FF2B5EF4-FFF2-40B4-BE49-F238E27FC236}">
                  <a16:creationId xmlns:a16="http://schemas.microsoft.com/office/drawing/2014/main" id="{00000000-0008-0000-0800-00000C7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xdr:row>
          <xdr:rowOff>66675</xdr:rowOff>
        </xdr:from>
        <xdr:to>
          <xdr:col>2</xdr:col>
          <xdr:colOff>1685925</xdr:colOff>
          <xdr:row>19</xdr:row>
          <xdr:rowOff>381000</xdr:rowOff>
        </xdr:to>
        <xdr:sp macro="" textlink="">
          <xdr:nvSpPr>
            <xdr:cNvPr id="28685" name="Scroll Bar 13" hidden="1">
              <a:extLst>
                <a:ext uri="{63B3BB69-23CF-44E3-9099-C40C66FF867C}">
                  <a14:compatExt spid="_x0000_s28685"/>
                </a:ext>
                <a:ext uri="{FF2B5EF4-FFF2-40B4-BE49-F238E27FC236}">
                  <a16:creationId xmlns:a16="http://schemas.microsoft.com/office/drawing/2014/main" id="{00000000-0008-0000-0800-00000D7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20</xdr:row>
          <xdr:rowOff>104775</xdr:rowOff>
        </xdr:from>
        <xdr:to>
          <xdr:col>2</xdr:col>
          <xdr:colOff>1676400</xdr:colOff>
          <xdr:row>20</xdr:row>
          <xdr:rowOff>485775</xdr:rowOff>
        </xdr:to>
        <xdr:sp macro="" textlink="">
          <xdr:nvSpPr>
            <xdr:cNvPr id="28686" name="Scroll Bar 14" hidden="1">
              <a:extLst>
                <a:ext uri="{63B3BB69-23CF-44E3-9099-C40C66FF867C}">
                  <a14:compatExt spid="_x0000_s28686"/>
                </a:ext>
                <a:ext uri="{FF2B5EF4-FFF2-40B4-BE49-F238E27FC236}">
                  <a16:creationId xmlns:a16="http://schemas.microsoft.com/office/drawing/2014/main" id="{00000000-0008-0000-0800-00000E7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33</xdr:row>
          <xdr:rowOff>28575</xdr:rowOff>
        </xdr:from>
        <xdr:to>
          <xdr:col>2</xdr:col>
          <xdr:colOff>1704975</xdr:colOff>
          <xdr:row>44</xdr:row>
          <xdr:rowOff>28575</xdr:rowOff>
        </xdr:to>
        <xdr:sp macro="" textlink="">
          <xdr:nvSpPr>
            <xdr:cNvPr id="18438" name="Scroll Bar 6" hidden="1">
              <a:extLst>
                <a:ext uri="{63B3BB69-23CF-44E3-9099-C40C66FF867C}">
                  <a14:compatExt spid="_x0000_s18438"/>
                </a:ext>
                <a:ext uri="{FF2B5EF4-FFF2-40B4-BE49-F238E27FC236}">
                  <a16:creationId xmlns:a16="http://schemas.microsoft.com/office/drawing/2014/main" id="{00000000-0008-0000-0900-0000064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23</xdr:row>
          <xdr:rowOff>66675</xdr:rowOff>
        </xdr:from>
        <xdr:to>
          <xdr:col>2</xdr:col>
          <xdr:colOff>1676400</xdr:colOff>
          <xdr:row>23</xdr:row>
          <xdr:rowOff>381000</xdr:rowOff>
        </xdr:to>
        <xdr:sp macro="" textlink="">
          <xdr:nvSpPr>
            <xdr:cNvPr id="18443" name="Scroll Bar 11" hidden="1">
              <a:extLst>
                <a:ext uri="{63B3BB69-23CF-44E3-9099-C40C66FF867C}">
                  <a14:compatExt spid="_x0000_s18443"/>
                </a:ext>
                <a:ext uri="{FF2B5EF4-FFF2-40B4-BE49-F238E27FC236}">
                  <a16:creationId xmlns:a16="http://schemas.microsoft.com/office/drawing/2014/main" id="{00000000-0008-0000-0900-00000B4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34</xdr:row>
          <xdr:rowOff>104775</xdr:rowOff>
        </xdr:from>
        <xdr:to>
          <xdr:col>2</xdr:col>
          <xdr:colOff>1704975</xdr:colOff>
          <xdr:row>43</xdr:row>
          <xdr:rowOff>76200</xdr:rowOff>
        </xdr:to>
        <xdr:sp macro="" textlink="">
          <xdr:nvSpPr>
            <xdr:cNvPr id="18444" name="Scroll Bar 12" hidden="1">
              <a:extLst>
                <a:ext uri="{63B3BB69-23CF-44E3-9099-C40C66FF867C}">
                  <a14:compatExt spid="_x0000_s18444"/>
                </a:ext>
                <a:ext uri="{FF2B5EF4-FFF2-40B4-BE49-F238E27FC236}">
                  <a16:creationId xmlns:a16="http://schemas.microsoft.com/office/drawing/2014/main" id="{00000000-0008-0000-0900-00000C4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24</xdr:row>
          <xdr:rowOff>142875</xdr:rowOff>
        </xdr:from>
        <xdr:to>
          <xdr:col>2</xdr:col>
          <xdr:colOff>1704975</xdr:colOff>
          <xdr:row>24</xdr:row>
          <xdr:rowOff>447675</xdr:rowOff>
        </xdr:to>
        <xdr:sp macro="" textlink="">
          <xdr:nvSpPr>
            <xdr:cNvPr id="18445" name="Scroll Bar 13" hidden="1">
              <a:extLst>
                <a:ext uri="{63B3BB69-23CF-44E3-9099-C40C66FF867C}">
                  <a14:compatExt spid="_x0000_s18445"/>
                </a:ext>
                <a:ext uri="{FF2B5EF4-FFF2-40B4-BE49-F238E27FC236}">
                  <a16:creationId xmlns:a16="http://schemas.microsoft.com/office/drawing/2014/main" id="{00000000-0008-0000-0900-00000D4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25</xdr:row>
          <xdr:rowOff>104775</xdr:rowOff>
        </xdr:from>
        <xdr:to>
          <xdr:col>2</xdr:col>
          <xdr:colOff>1704975</xdr:colOff>
          <xdr:row>25</xdr:row>
          <xdr:rowOff>409575</xdr:rowOff>
        </xdr:to>
        <xdr:sp macro="" textlink="">
          <xdr:nvSpPr>
            <xdr:cNvPr id="18446" name="Scroll Bar 14" hidden="1">
              <a:extLst>
                <a:ext uri="{63B3BB69-23CF-44E3-9099-C40C66FF867C}">
                  <a14:compatExt spid="_x0000_s18446"/>
                </a:ext>
                <a:ext uri="{FF2B5EF4-FFF2-40B4-BE49-F238E27FC236}">
                  <a16:creationId xmlns:a16="http://schemas.microsoft.com/office/drawing/2014/main" id="{00000000-0008-0000-0900-00000E4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26</xdr:row>
          <xdr:rowOff>28575</xdr:rowOff>
        </xdr:from>
        <xdr:to>
          <xdr:col>2</xdr:col>
          <xdr:colOff>1676400</xdr:colOff>
          <xdr:row>26</xdr:row>
          <xdr:rowOff>342900</xdr:rowOff>
        </xdr:to>
        <xdr:sp macro="" textlink="">
          <xdr:nvSpPr>
            <xdr:cNvPr id="18448" name="Scroll Bar 16" hidden="1">
              <a:extLst>
                <a:ext uri="{63B3BB69-23CF-44E3-9099-C40C66FF867C}">
                  <a14:compatExt spid="_x0000_s18448"/>
                </a:ext>
                <a:ext uri="{FF2B5EF4-FFF2-40B4-BE49-F238E27FC236}">
                  <a16:creationId xmlns:a16="http://schemas.microsoft.com/office/drawing/2014/main" id="{00000000-0008-0000-0900-0000104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27</xdr:row>
          <xdr:rowOff>66675</xdr:rowOff>
        </xdr:from>
        <xdr:to>
          <xdr:col>2</xdr:col>
          <xdr:colOff>1704975</xdr:colOff>
          <xdr:row>27</xdr:row>
          <xdr:rowOff>381000</xdr:rowOff>
        </xdr:to>
        <xdr:sp macro="" textlink="">
          <xdr:nvSpPr>
            <xdr:cNvPr id="18449" name="Scroll Bar 17" hidden="1">
              <a:extLst>
                <a:ext uri="{63B3BB69-23CF-44E3-9099-C40C66FF867C}">
                  <a14:compatExt spid="_x0000_s18449"/>
                </a:ext>
                <a:ext uri="{FF2B5EF4-FFF2-40B4-BE49-F238E27FC236}">
                  <a16:creationId xmlns:a16="http://schemas.microsoft.com/office/drawing/2014/main" id="{00000000-0008-0000-0900-0000114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3228975</xdr:colOff>
          <xdr:row>28</xdr:row>
          <xdr:rowOff>76200</xdr:rowOff>
        </xdr:from>
        <xdr:to>
          <xdr:col>2</xdr:col>
          <xdr:colOff>1666875</xdr:colOff>
          <xdr:row>28</xdr:row>
          <xdr:rowOff>409575</xdr:rowOff>
        </xdr:to>
        <xdr:sp macro="" textlink="">
          <xdr:nvSpPr>
            <xdr:cNvPr id="18450" name="Scroll Bar 18" hidden="1">
              <a:extLst>
                <a:ext uri="{63B3BB69-23CF-44E3-9099-C40C66FF867C}">
                  <a14:compatExt spid="_x0000_s18450"/>
                </a:ext>
                <a:ext uri="{FF2B5EF4-FFF2-40B4-BE49-F238E27FC236}">
                  <a16:creationId xmlns:a16="http://schemas.microsoft.com/office/drawing/2014/main" id="{00000000-0008-0000-0900-0000124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29</xdr:row>
          <xdr:rowOff>104775</xdr:rowOff>
        </xdr:from>
        <xdr:to>
          <xdr:col>2</xdr:col>
          <xdr:colOff>1676400</xdr:colOff>
          <xdr:row>29</xdr:row>
          <xdr:rowOff>409575</xdr:rowOff>
        </xdr:to>
        <xdr:sp macro="" textlink="">
          <xdr:nvSpPr>
            <xdr:cNvPr id="18451" name="Scroll Bar 19" hidden="1">
              <a:extLst>
                <a:ext uri="{63B3BB69-23CF-44E3-9099-C40C66FF867C}">
                  <a14:compatExt spid="_x0000_s18451"/>
                </a:ext>
                <a:ext uri="{FF2B5EF4-FFF2-40B4-BE49-F238E27FC236}">
                  <a16:creationId xmlns:a16="http://schemas.microsoft.com/office/drawing/2014/main" id="{00000000-0008-0000-0900-0000134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30</xdr:row>
          <xdr:rowOff>142875</xdr:rowOff>
        </xdr:from>
        <xdr:to>
          <xdr:col>2</xdr:col>
          <xdr:colOff>1676400</xdr:colOff>
          <xdr:row>30</xdr:row>
          <xdr:rowOff>447675</xdr:rowOff>
        </xdr:to>
        <xdr:sp macro="" textlink="">
          <xdr:nvSpPr>
            <xdr:cNvPr id="18452" name="Scroll Bar 20" hidden="1">
              <a:extLst>
                <a:ext uri="{63B3BB69-23CF-44E3-9099-C40C66FF867C}">
                  <a14:compatExt spid="_x0000_s18452"/>
                </a:ext>
                <a:ext uri="{FF2B5EF4-FFF2-40B4-BE49-F238E27FC236}">
                  <a16:creationId xmlns:a16="http://schemas.microsoft.com/office/drawing/2014/main" id="{00000000-0008-0000-0900-0000144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31</xdr:row>
          <xdr:rowOff>228600</xdr:rowOff>
        </xdr:from>
        <xdr:to>
          <xdr:col>2</xdr:col>
          <xdr:colOff>1704975</xdr:colOff>
          <xdr:row>31</xdr:row>
          <xdr:rowOff>561975</xdr:rowOff>
        </xdr:to>
        <xdr:sp macro="" textlink="">
          <xdr:nvSpPr>
            <xdr:cNvPr id="18453" name="Scroll Bar 21" hidden="1">
              <a:extLst>
                <a:ext uri="{63B3BB69-23CF-44E3-9099-C40C66FF867C}">
                  <a14:compatExt spid="_x0000_s18453"/>
                </a:ext>
                <a:ext uri="{FF2B5EF4-FFF2-40B4-BE49-F238E27FC236}">
                  <a16:creationId xmlns:a16="http://schemas.microsoft.com/office/drawing/2014/main" id="{00000000-0008-0000-0900-0000154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32</xdr:row>
          <xdr:rowOff>66675</xdr:rowOff>
        </xdr:from>
        <xdr:to>
          <xdr:col>2</xdr:col>
          <xdr:colOff>1685925</xdr:colOff>
          <xdr:row>32</xdr:row>
          <xdr:rowOff>295275</xdr:rowOff>
        </xdr:to>
        <xdr:sp macro="" textlink="">
          <xdr:nvSpPr>
            <xdr:cNvPr id="18454" name="Scroll Bar 22" hidden="1">
              <a:extLst>
                <a:ext uri="{63B3BB69-23CF-44E3-9099-C40C66FF867C}">
                  <a14:compatExt spid="_x0000_s18454"/>
                </a:ext>
                <a:ext uri="{FF2B5EF4-FFF2-40B4-BE49-F238E27FC236}">
                  <a16:creationId xmlns:a16="http://schemas.microsoft.com/office/drawing/2014/main" id="{00000000-0008-0000-0900-0000164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33</xdr:row>
          <xdr:rowOff>66675</xdr:rowOff>
        </xdr:from>
        <xdr:to>
          <xdr:col>2</xdr:col>
          <xdr:colOff>1685925</xdr:colOff>
          <xdr:row>33</xdr:row>
          <xdr:rowOff>295275</xdr:rowOff>
        </xdr:to>
        <xdr:sp macro="" textlink="">
          <xdr:nvSpPr>
            <xdr:cNvPr id="18455" name="Scroll Bar 23" hidden="1">
              <a:extLst>
                <a:ext uri="{63B3BB69-23CF-44E3-9099-C40C66FF867C}">
                  <a14:compatExt spid="_x0000_s18455"/>
                </a:ext>
                <a:ext uri="{FF2B5EF4-FFF2-40B4-BE49-F238E27FC236}">
                  <a16:creationId xmlns:a16="http://schemas.microsoft.com/office/drawing/2014/main" id="{00000000-0008-0000-0900-0000174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17</xdr:row>
          <xdr:rowOff>66675</xdr:rowOff>
        </xdr:from>
        <xdr:to>
          <xdr:col>2</xdr:col>
          <xdr:colOff>1704975</xdr:colOff>
          <xdr:row>17</xdr:row>
          <xdr:rowOff>419100</xdr:rowOff>
        </xdr:to>
        <xdr:sp macro="" textlink="">
          <xdr:nvSpPr>
            <xdr:cNvPr id="19457" name="Scroll Bar 1" hidden="1">
              <a:extLst>
                <a:ext uri="{63B3BB69-23CF-44E3-9099-C40C66FF867C}">
                  <a14:compatExt spid="_x0000_s19457"/>
                </a:ext>
                <a:ext uri="{FF2B5EF4-FFF2-40B4-BE49-F238E27FC236}">
                  <a16:creationId xmlns:a16="http://schemas.microsoft.com/office/drawing/2014/main" id="{00000000-0008-0000-0A00-0000014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19</xdr:row>
          <xdr:rowOff>38100</xdr:rowOff>
        </xdr:from>
        <xdr:to>
          <xdr:col>2</xdr:col>
          <xdr:colOff>1704975</xdr:colOff>
          <xdr:row>19</xdr:row>
          <xdr:rowOff>447675</xdr:rowOff>
        </xdr:to>
        <xdr:sp macro="" textlink="">
          <xdr:nvSpPr>
            <xdr:cNvPr id="19458" name="Scroll Bar 2" hidden="1">
              <a:extLst>
                <a:ext uri="{63B3BB69-23CF-44E3-9099-C40C66FF867C}">
                  <a14:compatExt spid="_x0000_s19458"/>
                </a:ext>
                <a:ext uri="{FF2B5EF4-FFF2-40B4-BE49-F238E27FC236}">
                  <a16:creationId xmlns:a16="http://schemas.microsoft.com/office/drawing/2014/main" id="{00000000-0008-0000-0A00-0000024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20</xdr:row>
          <xdr:rowOff>28575</xdr:rowOff>
        </xdr:from>
        <xdr:to>
          <xdr:col>2</xdr:col>
          <xdr:colOff>1704975</xdr:colOff>
          <xdr:row>20</xdr:row>
          <xdr:rowOff>333375</xdr:rowOff>
        </xdr:to>
        <xdr:sp macro="" textlink="">
          <xdr:nvSpPr>
            <xdr:cNvPr id="19459" name="Scroll Bar 3" hidden="1">
              <a:extLst>
                <a:ext uri="{63B3BB69-23CF-44E3-9099-C40C66FF867C}">
                  <a14:compatExt spid="_x0000_s19459"/>
                </a:ext>
                <a:ext uri="{FF2B5EF4-FFF2-40B4-BE49-F238E27FC236}">
                  <a16:creationId xmlns:a16="http://schemas.microsoft.com/office/drawing/2014/main" id="{00000000-0008-0000-0A00-0000034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21</xdr:row>
          <xdr:rowOff>47625</xdr:rowOff>
        </xdr:from>
        <xdr:to>
          <xdr:col>2</xdr:col>
          <xdr:colOff>1704975</xdr:colOff>
          <xdr:row>21</xdr:row>
          <xdr:rowOff>447675</xdr:rowOff>
        </xdr:to>
        <xdr:sp macro="" textlink="">
          <xdr:nvSpPr>
            <xdr:cNvPr id="19460" name="Scroll Bar 4" hidden="1">
              <a:extLst>
                <a:ext uri="{63B3BB69-23CF-44E3-9099-C40C66FF867C}">
                  <a14:compatExt spid="_x0000_s19460"/>
                </a:ext>
                <a:ext uri="{FF2B5EF4-FFF2-40B4-BE49-F238E27FC236}">
                  <a16:creationId xmlns:a16="http://schemas.microsoft.com/office/drawing/2014/main" id="{00000000-0008-0000-0A00-0000044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22</xdr:row>
          <xdr:rowOff>76200</xdr:rowOff>
        </xdr:from>
        <xdr:to>
          <xdr:col>2</xdr:col>
          <xdr:colOff>1704975</xdr:colOff>
          <xdr:row>22</xdr:row>
          <xdr:rowOff>523875</xdr:rowOff>
        </xdr:to>
        <xdr:sp macro="" textlink="">
          <xdr:nvSpPr>
            <xdr:cNvPr id="19461" name="Scroll Bar 5" hidden="1">
              <a:extLst>
                <a:ext uri="{63B3BB69-23CF-44E3-9099-C40C66FF867C}">
                  <a14:compatExt spid="_x0000_s19461"/>
                </a:ext>
                <a:ext uri="{FF2B5EF4-FFF2-40B4-BE49-F238E27FC236}">
                  <a16:creationId xmlns:a16="http://schemas.microsoft.com/office/drawing/2014/main" id="{00000000-0008-0000-0A00-0000054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27</xdr:row>
          <xdr:rowOff>28575</xdr:rowOff>
        </xdr:from>
        <xdr:to>
          <xdr:col>2</xdr:col>
          <xdr:colOff>1704975</xdr:colOff>
          <xdr:row>27</xdr:row>
          <xdr:rowOff>523875</xdr:rowOff>
        </xdr:to>
        <xdr:sp macro="" textlink="">
          <xdr:nvSpPr>
            <xdr:cNvPr id="19462" name="Scroll Bar 6" hidden="1">
              <a:extLst>
                <a:ext uri="{63B3BB69-23CF-44E3-9099-C40C66FF867C}">
                  <a14:compatExt spid="_x0000_s19462"/>
                </a:ext>
                <a:ext uri="{FF2B5EF4-FFF2-40B4-BE49-F238E27FC236}">
                  <a16:creationId xmlns:a16="http://schemas.microsoft.com/office/drawing/2014/main" id="{00000000-0008-0000-0A00-0000064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18</xdr:row>
          <xdr:rowOff>66675</xdr:rowOff>
        </xdr:from>
        <xdr:to>
          <xdr:col>2</xdr:col>
          <xdr:colOff>1676400</xdr:colOff>
          <xdr:row>18</xdr:row>
          <xdr:rowOff>419100</xdr:rowOff>
        </xdr:to>
        <xdr:sp macro="" textlink="">
          <xdr:nvSpPr>
            <xdr:cNvPr id="19463" name="Scroll Bar 7" hidden="1">
              <a:extLst>
                <a:ext uri="{63B3BB69-23CF-44E3-9099-C40C66FF867C}">
                  <a14:compatExt spid="_x0000_s19463"/>
                </a:ext>
                <a:ext uri="{FF2B5EF4-FFF2-40B4-BE49-F238E27FC236}">
                  <a16:creationId xmlns:a16="http://schemas.microsoft.com/office/drawing/2014/main" id="{00000000-0008-0000-0A00-0000074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26</xdr:row>
          <xdr:rowOff>66675</xdr:rowOff>
        </xdr:from>
        <xdr:to>
          <xdr:col>2</xdr:col>
          <xdr:colOff>1676400</xdr:colOff>
          <xdr:row>26</xdr:row>
          <xdr:rowOff>495300</xdr:rowOff>
        </xdr:to>
        <xdr:sp macro="" textlink="">
          <xdr:nvSpPr>
            <xdr:cNvPr id="19464" name="Scroll Bar 8" hidden="1">
              <a:extLst>
                <a:ext uri="{63B3BB69-23CF-44E3-9099-C40C66FF867C}">
                  <a14:compatExt spid="_x0000_s19464"/>
                </a:ext>
                <a:ext uri="{FF2B5EF4-FFF2-40B4-BE49-F238E27FC236}">
                  <a16:creationId xmlns:a16="http://schemas.microsoft.com/office/drawing/2014/main" id="{00000000-0008-0000-0A00-0000084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23</xdr:row>
          <xdr:rowOff>76200</xdr:rowOff>
        </xdr:from>
        <xdr:to>
          <xdr:col>2</xdr:col>
          <xdr:colOff>1704975</xdr:colOff>
          <xdr:row>23</xdr:row>
          <xdr:rowOff>495300</xdr:rowOff>
        </xdr:to>
        <xdr:sp macro="" textlink="">
          <xdr:nvSpPr>
            <xdr:cNvPr id="19465" name="Scroll Bar 9" hidden="1">
              <a:extLst>
                <a:ext uri="{63B3BB69-23CF-44E3-9099-C40C66FF867C}">
                  <a14:compatExt spid="_x0000_s19465"/>
                </a:ext>
                <a:ext uri="{FF2B5EF4-FFF2-40B4-BE49-F238E27FC236}">
                  <a16:creationId xmlns:a16="http://schemas.microsoft.com/office/drawing/2014/main" id="{00000000-0008-0000-0A00-0000094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24</xdr:row>
          <xdr:rowOff>104775</xdr:rowOff>
        </xdr:from>
        <xdr:to>
          <xdr:col>2</xdr:col>
          <xdr:colOff>1704975</xdr:colOff>
          <xdr:row>24</xdr:row>
          <xdr:rowOff>561975</xdr:rowOff>
        </xdr:to>
        <xdr:sp macro="" textlink="">
          <xdr:nvSpPr>
            <xdr:cNvPr id="19466" name="Scroll Bar 10" hidden="1">
              <a:extLst>
                <a:ext uri="{63B3BB69-23CF-44E3-9099-C40C66FF867C}">
                  <a14:compatExt spid="_x0000_s19466"/>
                </a:ext>
                <a:ext uri="{FF2B5EF4-FFF2-40B4-BE49-F238E27FC236}">
                  <a16:creationId xmlns:a16="http://schemas.microsoft.com/office/drawing/2014/main" id="{00000000-0008-0000-0A00-00000A4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25</xdr:row>
          <xdr:rowOff>38100</xdr:rowOff>
        </xdr:from>
        <xdr:to>
          <xdr:col>2</xdr:col>
          <xdr:colOff>1676400</xdr:colOff>
          <xdr:row>26</xdr:row>
          <xdr:rowOff>0</xdr:rowOff>
        </xdr:to>
        <xdr:sp macro="" textlink="">
          <xdr:nvSpPr>
            <xdr:cNvPr id="19467" name="Scroll Bar 11" hidden="1">
              <a:extLst>
                <a:ext uri="{63B3BB69-23CF-44E3-9099-C40C66FF867C}">
                  <a14:compatExt spid="_x0000_s19467"/>
                </a:ext>
                <a:ext uri="{FF2B5EF4-FFF2-40B4-BE49-F238E27FC236}">
                  <a16:creationId xmlns:a16="http://schemas.microsoft.com/office/drawing/2014/main" id="{00000000-0008-0000-0A00-00000B4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28</xdr:row>
          <xdr:rowOff>66675</xdr:rowOff>
        </xdr:from>
        <xdr:to>
          <xdr:col>2</xdr:col>
          <xdr:colOff>1704975</xdr:colOff>
          <xdr:row>28</xdr:row>
          <xdr:rowOff>485775</xdr:rowOff>
        </xdr:to>
        <xdr:sp macro="" textlink="">
          <xdr:nvSpPr>
            <xdr:cNvPr id="19468" name="Scroll Bar 12" hidden="1">
              <a:extLst>
                <a:ext uri="{63B3BB69-23CF-44E3-9099-C40C66FF867C}">
                  <a14:compatExt spid="_x0000_s19468"/>
                </a:ext>
                <a:ext uri="{FF2B5EF4-FFF2-40B4-BE49-F238E27FC236}">
                  <a16:creationId xmlns:a16="http://schemas.microsoft.com/office/drawing/2014/main" id="{00000000-0008-0000-0A00-00000C4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editAs="oneCell">
    <xdr:from>
      <xdr:col>7</xdr:col>
      <xdr:colOff>0</xdr:colOff>
      <xdr:row>1</xdr:row>
      <xdr:rowOff>0</xdr:rowOff>
    </xdr:from>
    <xdr:to>
      <xdr:col>10</xdr:col>
      <xdr:colOff>459740</xdr:colOff>
      <xdr:row>9</xdr:row>
      <xdr:rowOff>106680</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7550150" y="177800"/>
          <a:ext cx="5731510" cy="3178810"/>
        </a:xfrm>
        <a:prstGeom prst="rect">
          <a:avLst/>
        </a:prstGeom>
        <a:ln w="3175">
          <a:solidFill>
            <a:schemeClr val="tx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sd.org/NvasG/" TargetMode="External"/><Relationship Id="rId1" Type="http://schemas.openxmlformats.org/officeDocument/2006/relationships/hyperlink" Target="https://e-sd.org/M4bLm/"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sd.org/M4bLm/" TargetMode="Externa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2.xml"/><Relationship Id="rId13" Type="http://schemas.openxmlformats.org/officeDocument/2006/relationships/ctrlProp" Target="../ctrlProps/ctrlProp17.xml"/><Relationship Id="rId3" Type="http://schemas.openxmlformats.org/officeDocument/2006/relationships/drawing" Target="../drawings/drawing2.xml"/><Relationship Id="rId7" Type="http://schemas.openxmlformats.org/officeDocument/2006/relationships/ctrlProp" Target="../ctrlProps/ctrlProp11.xml"/><Relationship Id="rId12" Type="http://schemas.openxmlformats.org/officeDocument/2006/relationships/ctrlProp" Target="../ctrlProps/ctrlProp16.xml"/><Relationship Id="rId2" Type="http://schemas.openxmlformats.org/officeDocument/2006/relationships/printerSettings" Target="../printerSettings/printerSettings4.bin"/><Relationship Id="rId16" Type="http://schemas.openxmlformats.org/officeDocument/2006/relationships/ctrlProp" Target="../ctrlProps/ctrlProp20.xml"/><Relationship Id="rId1" Type="http://schemas.openxmlformats.org/officeDocument/2006/relationships/hyperlink" Target="https://e-sd.org/M4bLm/" TargetMode="External"/><Relationship Id="rId6" Type="http://schemas.openxmlformats.org/officeDocument/2006/relationships/ctrlProp" Target="../ctrlProps/ctrlProp10.xml"/><Relationship Id="rId11" Type="http://schemas.openxmlformats.org/officeDocument/2006/relationships/ctrlProp" Target="../ctrlProps/ctrlProp15.xml"/><Relationship Id="rId5" Type="http://schemas.openxmlformats.org/officeDocument/2006/relationships/ctrlProp" Target="../ctrlProps/ctrlProp9.xml"/><Relationship Id="rId15" Type="http://schemas.openxmlformats.org/officeDocument/2006/relationships/ctrlProp" Target="../ctrlProps/ctrlProp19.xml"/><Relationship Id="rId10" Type="http://schemas.openxmlformats.org/officeDocument/2006/relationships/ctrlProp" Target="../ctrlProps/ctrlProp14.xml"/><Relationship Id="rId4" Type="http://schemas.openxmlformats.org/officeDocument/2006/relationships/vmlDrawing" Target="../drawings/vmlDrawing2.vml"/><Relationship Id="rId9" Type="http://schemas.openxmlformats.org/officeDocument/2006/relationships/ctrlProp" Target="../ctrlProps/ctrlProp13.xml"/><Relationship Id="rId14" Type="http://schemas.openxmlformats.org/officeDocument/2006/relationships/ctrlProp" Target="../ctrlProps/ctrlProp18.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4.xml"/><Relationship Id="rId13" Type="http://schemas.openxmlformats.org/officeDocument/2006/relationships/ctrlProp" Target="../ctrlProps/ctrlProp29.xml"/><Relationship Id="rId3" Type="http://schemas.openxmlformats.org/officeDocument/2006/relationships/drawing" Target="../drawings/drawing3.xml"/><Relationship Id="rId7" Type="http://schemas.openxmlformats.org/officeDocument/2006/relationships/ctrlProp" Target="../ctrlProps/ctrlProp23.xml"/><Relationship Id="rId12" Type="http://schemas.openxmlformats.org/officeDocument/2006/relationships/ctrlProp" Target="../ctrlProps/ctrlProp28.xml"/><Relationship Id="rId2" Type="http://schemas.openxmlformats.org/officeDocument/2006/relationships/printerSettings" Target="../printerSettings/printerSettings5.bin"/><Relationship Id="rId16" Type="http://schemas.openxmlformats.org/officeDocument/2006/relationships/ctrlProp" Target="../ctrlProps/ctrlProp32.xml"/><Relationship Id="rId1" Type="http://schemas.openxmlformats.org/officeDocument/2006/relationships/hyperlink" Target="https://e-sd.org/M4bLm/" TargetMode="External"/><Relationship Id="rId6" Type="http://schemas.openxmlformats.org/officeDocument/2006/relationships/ctrlProp" Target="../ctrlProps/ctrlProp22.xml"/><Relationship Id="rId11" Type="http://schemas.openxmlformats.org/officeDocument/2006/relationships/ctrlProp" Target="../ctrlProps/ctrlProp27.xml"/><Relationship Id="rId5" Type="http://schemas.openxmlformats.org/officeDocument/2006/relationships/ctrlProp" Target="../ctrlProps/ctrlProp21.xml"/><Relationship Id="rId15" Type="http://schemas.openxmlformats.org/officeDocument/2006/relationships/ctrlProp" Target="../ctrlProps/ctrlProp31.xml"/><Relationship Id="rId10" Type="http://schemas.openxmlformats.org/officeDocument/2006/relationships/ctrlProp" Target="../ctrlProps/ctrlProp26.xml"/><Relationship Id="rId4" Type="http://schemas.openxmlformats.org/officeDocument/2006/relationships/vmlDrawing" Target="../drawings/vmlDrawing3.vml"/><Relationship Id="rId9" Type="http://schemas.openxmlformats.org/officeDocument/2006/relationships/ctrlProp" Target="../ctrlProps/ctrlProp25.xml"/><Relationship Id="rId14" Type="http://schemas.openxmlformats.org/officeDocument/2006/relationships/ctrlProp" Target="../ctrlProps/ctrlProp30.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36.xml"/><Relationship Id="rId13" Type="http://schemas.openxmlformats.org/officeDocument/2006/relationships/ctrlProp" Target="../ctrlProps/ctrlProp41.xml"/><Relationship Id="rId18" Type="http://schemas.openxmlformats.org/officeDocument/2006/relationships/ctrlProp" Target="../ctrlProps/ctrlProp46.xml"/><Relationship Id="rId3" Type="http://schemas.openxmlformats.org/officeDocument/2006/relationships/drawing" Target="../drawings/drawing4.xml"/><Relationship Id="rId7" Type="http://schemas.openxmlformats.org/officeDocument/2006/relationships/ctrlProp" Target="../ctrlProps/ctrlProp35.xml"/><Relationship Id="rId12" Type="http://schemas.openxmlformats.org/officeDocument/2006/relationships/ctrlProp" Target="../ctrlProps/ctrlProp40.xml"/><Relationship Id="rId17" Type="http://schemas.openxmlformats.org/officeDocument/2006/relationships/ctrlProp" Target="../ctrlProps/ctrlProp45.xml"/><Relationship Id="rId2" Type="http://schemas.openxmlformats.org/officeDocument/2006/relationships/printerSettings" Target="../printerSettings/printerSettings6.bin"/><Relationship Id="rId16" Type="http://schemas.openxmlformats.org/officeDocument/2006/relationships/ctrlProp" Target="../ctrlProps/ctrlProp44.xml"/><Relationship Id="rId1" Type="http://schemas.openxmlformats.org/officeDocument/2006/relationships/hyperlink" Target="https://e-sd.org/M4bLm/" TargetMode="External"/><Relationship Id="rId6" Type="http://schemas.openxmlformats.org/officeDocument/2006/relationships/ctrlProp" Target="../ctrlProps/ctrlProp34.xml"/><Relationship Id="rId11" Type="http://schemas.openxmlformats.org/officeDocument/2006/relationships/ctrlProp" Target="../ctrlProps/ctrlProp39.xml"/><Relationship Id="rId5" Type="http://schemas.openxmlformats.org/officeDocument/2006/relationships/ctrlProp" Target="../ctrlProps/ctrlProp33.xml"/><Relationship Id="rId15" Type="http://schemas.openxmlformats.org/officeDocument/2006/relationships/ctrlProp" Target="../ctrlProps/ctrlProp43.xml"/><Relationship Id="rId10" Type="http://schemas.openxmlformats.org/officeDocument/2006/relationships/ctrlProp" Target="../ctrlProps/ctrlProp38.xml"/><Relationship Id="rId4" Type="http://schemas.openxmlformats.org/officeDocument/2006/relationships/vmlDrawing" Target="../drawings/vmlDrawing4.vml"/><Relationship Id="rId9" Type="http://schemas.openxmlformats.org/officeDocument/2006/relationships/ctrlProp" Target="../ctrlProps/ctrlProp37.xml"/><Relationship Id="rId14" Type="http://schemas.openxmlformats.org/officeDocument/2006/relationships/ctrlProp" Target="../ctrlProps/ctrlProp42.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0.xml"/><Relationship Id="rId13" Type="http://schemas.openxmlformats.org/officeDocument/2006/relationships/ctrlProp" Target="../ctrlProps/ctrlProp55.xml"/><Relationship Id="rId18" Type="http://schemas.openxmlformats.org/officeDocument/2006/relationships/ctrlProp" Target="../ctrlProps/ctrlProp60.xml"/><Relationship Id="rId3" Type="http://schemas.openxmlformats.org/officeDocument/2006/relationships/drawing" Target="../drawings/drawing5.xml"/><Relationship Id="rId7" Type="http://schemas.openxmlformats.org/officeDocument/2006/relationships/ctrlProp" Target="../ctrlProps/ctrlProp49.xml"/><Relationship Id="rId12" Type="http://schemas.openxmlformats.org/officeDocument/2006/relationships/ctrlProp" Target="../ctrlProps/ctrlProp54.xml"/><Relationship Id="rId17" Type="http://schemas.openxmlformats.org/officeDocument/2006/relationships/ctrlProp" Target="../ctrlProps/ctrlProp59.xml"/><Relationship Id="rId2" Type="http://schemas.openxmlformats.org/officeDocument/2006/relationships/printerSettings" Target="../printerSettings/printerSettings7.bin"/><Relationship Id="rId16" Type="http://schemas.openxmlformats.org/officeDocument/2006/relationships/ctrlProp" Target="../ctrlProps/ctrlProp58.xml"/><Relationship Id="rId20" Type="http://schemas.openxmlformats.org/officeDocument/2006/relationships/ctrlProp" Target="../ctrlProps/ctrlProp62.xml"/><Relationship Id="rId1" Type="http://schemas.openxmlformats.org/officeDocument/2006/relationships/hyperlink" Target="https://e-sd.org/M4bLm/" TargetMode="External"/><Relationship Id="rId6" Type="http://schemas.openxmlformats.org/officeDocument/2006/relationships/ctrlProp" Target="../ctrlProps/ctrlProp48.xml"/><Relationship Id="rId11" Type="http://schemas.openxmlformats.org/officeDocument/2006/relationships/ctrlProp" Target="../ctrlProps/ctrlProp53.xml"/><Relationship Id="rId5" Type="http://schemas.openxmlformats.org/officeDocument/2006/relationships/ctrlProp" Target="../ctrlProps/ctrlProp47.xml"/><Relationship Id="rId15" Type="http://schemas.openxmlformats.org/officeDocument/2006/relationships/ctrlProp" Target="../ctrlProps/ctrlProp57.xml"/><Relationship Id="rId10" Type="http://schemas.openxmlformats.org/officeDocument/2006/relationships/ctrlProp" Target="../ctrlProps/ctrlProp52.xml"/><Relationship Id="rId19" Type="http://schemas.openxmlformats.org/officeDocument/2006/relationships/ctrlProp" Target="../ctrlProps/ctrlProp61.xml"/><Relationship Id="rId4" Type="http://schemas.openxmlformats.org/officeDocument/2006/relationships/vmlDrawing" Target="../drawings/vmlDrawing5.vml"/><Relationship Id="rId9" Type="http://schemas.openxmlformats.org/officeDocument/2006/relationships/ctrlProp" Target="../ctrlProps/ctrlProp51.xml"/><Relationship Id="rId14" Type="http://schemas.openxmlformats.org/officeDocument/2006/relationships/ctrlProp" Target="../ctrlProps/ctrlProp56.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18" Type="http://schemas.openxmlformats.org/officeDocument/2006/relationships/ctrlProp" Target="../ctrlProps/ctrlProp76.xml"/><Relationship Id="rId3" Type="http://schemas.openxmlformats.org/officeDocument/2006/relationships/drawing" Target="../drawings/drawing6.xml"/><Relationship Id="rId7" Type="http://schemas.openxmlformats.org/officeDocument/2006/relationships/ctrlProp" Target="../ctrlProps/ctrlProp65.xml"/><Relationship Id="rId12" Type="http://schemas.openxmlformats.org/officeDocument/2006/relationships/ctrlProp" Target="../ctrlProps/ctrlProp70.xml"/><Relationship Id="rId17" Type="http://schemas.openxmlformats.org/officeDocument/2006/relationships/ctrlProp" Target="../ctrlProps/ctrlProp75.xml"/><Relationship Id="rId2" Type="http://schemas.openxmlformats.org/officeDocument/2006/relationships/printerSettings" Target="../printerSettings/printerSettings8.bin"/><Relationship Id="rId16" Type="http://schemas.openxmlformats.org/officeDocument/2006/relationships/ctrlProp" Target="../ctrlProps/ctrlProp74.xml"/><Relationship Id="rId1" Type="http://schemas.openxmlformats.org/officeDocument/2006/relationships/hyperlink" Target="https://e-sd.org/M4bLm/" TargetMode="External"/><Relationship Id="rId6" Type="http://schemas.openxmlformats.org/officeDocument/2006/relationships/ctrlProp" Target="../ctrlProps/ctrlProp64.xml"/><Relationship Id="rId11" Type="http://schemas.openxmlformats.org/officeDocument/2006/relationships/ctrlProp" Target="../ctrlProps/ctrlProp69.xml"/><Relationship Id="rId5" Type="http://schemas.openxmlformats.org/officeDocument/2006/relationships/ctrlProp" Target="../ctrlProps/ctrlProp63.xml"/><Relationship Id="rId15" Type="http://schemas.openxmlformats.org/officeDocument/2006/relationships/ctrlProp" Target="../ctrlProps/ctrlProp73.xml"/><Relationship Id="rId10" Type="http://schemas.openxmlformats.org/officeDocument/2006/relationships/ctrlProp" Target="../ctrlProps/ctrlProp68.xml"/><Relationship Id="rId19" Type="http://schemas.openxmlformats.org/officeDocument/2006/relationships/ctrlProp" Target="../ctrlProps/ctrlProp77.xml"/><Relationship Id="rId4" Type="http://schemas.openxmlformats.org/officeDocument/2006/relationships/vmlDrawing" Target="../drawings/vmlDrawing6.vml"/><Relationship Id="rId9" Type="http://schemas.openxmlformats.org/officeDocument/2006/relationships/ctrlProp" Target="../ctrlProps/ctrlProp67.xml"/><Relationship Id="rId14" Type="http://schemas.openxmlformats.org/officeDocument/2006/relationships/ctrlProp" Target="../ctrlProps/ctrlProp72.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81.xml"/><Relationship Id="rId13" Type="http://schemas.openxmlformats.org/officeDocument/2006/relationships/ctrlProp" Target="../ctrlProps/ctrlProp86.xml"/><Relationship Id="rId3" Type="http://schemas.openxmlformats.org/officeDocument/2006/relationships/drawing" Target="../drawings/drawing7.xml"/><Relationship Id="rId7" Type="http://schemas.openxmlformats.org/officeDocument/2006/relationships/ctrlProp" Target="../ctrlProps/ctrlProp80.xml"/><Relationship Id="rId12" Type="http://schemas.openxmlformats.org/officeDocument/2006/relationships/ctrlProp" Target="../ctrlProps/ctrlProp85.xml"/><Relationship Id="rId2" Type="http://schemas.openxmlformats.org/officeDocument/2006/relationships/printerSettings" Target="../printerSettings/printerSettings9.bin"/><Relationship Id="rId16" Type="http://schemas.openxmlformats.org/officeDocument/2006/relationships/ctrlProp" Target="../ctrlProps/ctrlProp89.xml"/><Relationship Id="rId1" Type="http://schemas.openxmlformats.org/officeDocument/2006/relationships/hyperlink" Target="https://e-sd.org/M4bLm/" TargetMode="External"/><Relationship Id="rId6" Type="http://schemas.openxmlformats.org/officeDocument/2006/relationships/ctrlProp" Target="../ctrlProps/ctrlProp79.xml"/><Relationship Id="rId11" Type="http://schemas.openxmlformats.org/officeDocument/2006/relationships/ctrlProp" Target="../ctrlProps/ctrlProp84.xml"/><Relationship Id="rId5" Type="http://schemas.openxmlformats.org/officeDocument/2006/relationships/ctrlProp" Target="../ctrlProps/ctrlProp78.xml"/><Relationship Id="rId15" Type="http://schemas.openxmlformats.org/officeDocument/2006/relationships/ctrlProp" Target="../ctrlProps/ctrlProp88.xml"/><Relationship Id="rId10" Type="http://schemas.openxmlformats.org/officeDocument/2006/relationships/ctrlProp" Target="../ctrlProps/ctrlProp83.xml"/><Relationship Id="rId4" Type="http://schemas.openxmlformats.org/officeDocument/2006/relationships/vmlDrawing" Target="../drawings/vmlDrawing7.vml"/><Relationship Id="rId9" Type="http://schemas.openxmlformats.org/officeDocument/2006/relationships/ctrlProp" Target="../ctrlProps/ctrlProp82.xml"/><Relationship Id="rId14" Type="http://schemas.openxmlformats.org/officeDocument/2006/relationships/ctrlProp" Target="../ctrlProps/ctrlProp87.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94.xml"/><Relationship Id="rId13" Type="http://schemas.openxmlformats.org/officeDocument/2006/relationships/ctrlProp" Target="../ctrlProps/ctrlProp99.xml"/><Relationship Id="rId3" Type="http://schemas.openxmlformats.org/officeDocument/2006/relationships/vmlDrawing" Target="../drawings/vmlDrawing8.vml"/><Relationship Id="rId7" Type="http://schemas.openxmlformats.org/officeDocument/2006/relationships/ctrlProp" Target="../ctrlProps/ctrlProp93.xml"/><Relationship Id="rId12" Type="http://schemas.openxmlformats.org/officeDocument/2006/relationships/ctrlProp" Target="../ctrlProps/ctrlProp98.xml"/><Relationship Id="rId2" Type="http://schemas.openxmlformats.org/officeDocument/2006/relationships/drawing" Target="../drawings/drawing8.xml"/><Relationship Id="rId16" Type="http://schemas.openxmlformats.org/officeDocument/2006/relationships/ctrlProp" Target="../ctrlProps/ctrlProp102.xml"/><Relationship Id="rId1" Type="http://schemas.openxmlformats.org/officeDocument/2006/relationships/hyperlink" Target="https://e-sd.org/M4bLm/" TargetMode="External"/><Relationship Id="rId6" Type="http://schemas.openxmlformats.org/officeDocument/2006/relationships/ctrlProp" Target="../ctrlProps/ctrlProp92.xml"/><Relationship Id="rId11" Type="http://schemas.openxmlformats.org/officeDocument/2006/relationships/ctrlProp" Target="../ctrlProps/ctrlProp97.xml"/><Relationship Id="rId5" Type="http://schemas.openxmlformats.org/officeDocument/2006/relationships/ctrlProp" Target="../ctrlProps/ctrlProp91.xml"/><Relationship Id="rId15" Type="http://schemas.openxmlformats.org/officeDocument/2006/relationships/ctrlProp" Target="../ctrlProps/ctrlProp101.xml"/><Relationship Id="rId10" Type="http://schemas.openxmlformats.org/officeDocument/2006/relationships/ctrlProp" Target="../ctrlProps/ctrlProp96.xml"/><Relationship Id="rId4" Type="http://schemas.openxmlformats.org/officeDocument/2006/relationships/ctrlProp" Target="../ctrlProps/ctrlProp90.xml"/><Relationship Id="rId9" Type="http://schemas.openxmlformats.org/officeDocument/2006/relationships/ctrlProp" Target="../ctrlProps/ctrlProp95.xml"/><Relationship Id="rId14" Type="http://schemas.openxmlformats.org/officeDocument/2006/relationships/ctrlProp" Target="../ctrlProps/ctrlProp100.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106.xml"/><Relationship Id="rId13" Type="http://schemas.openxmlformats.org/officeDocument/2006/relationships/ctrlProp" Target="../ctrlProps/ctrlProp111.xml"/><Relationship Id="rId3" Type="http://schemas.openxmlformats.org/officeDocument/2006/relationships/drawing" Target="../drawings/drawing9.xml"/><Relationship Id="rId7" Type="http://schemas.openxmlformats.org/officeDocument/2006/relationships/ctrlProp" Target="../ctrlProps/ctrlProp105.xml"/><Relationship Id="rId12" Type="http://schemas.openxmlformats.org/officeDocument/2006/relationships/ctrlProp" Target="../ctrlProps/ctrlProp110.xml"/><Relationship Id="rId2" Type="http://schemas.openxmlformats.org/officeDocument/2006/relationships/printerSettings" Target="../printerSettings/printerSettings10.bin"/><Relationship Id="rId16" Type="http://schemas.openxmlformats.org/officeDocument/2006/relationships/ctrlProp" Target="../ctrlProps/ctrlProp114.xml"/><Relationship Id="rId1" Type="http://schemas.openxmlformats.org/officeDocument/2006/relationships/hyperlink" Target="https://e-sd.org/M4bLm/" TargetMode="External"/><Relationship Id="rId6" Type="http://schemas.openxmlformats.org/officeDocument/2006/relationships/ctrlProp" Target="../ctrlProps/ctrlProp104.xml"/><Relationship Id="rId11" Type="http://schemas.openxmlformats.org/officeDocument/2006/relationships/ctrlProp" Target="../ctrlProps/ctrlProp109.xml"/><Relationship Id="rId5" Type="http://schemas.openxmlformats.org/officeDocument/2006/relationships/ctrlProp" Target="../ctrlProps/ctrlProp103.xml"/><Relationship Id="rId15" Type="http://schemas.openxmlformats.org/officeDocument/2006/relationships/ctrlProp" Target="../ctrlProps/ctrlProp113.xml"/><Relationship Id="rId10" Type="http://schemas.openxmlformats.org/officeDocument/2006/relationships/ctrlProp" Target="../ctrlProps/ctrlProp108.xml"/><Relationship Id="rId4" Type="http://schemas.openxmlformats.org/officeDocument/2006/relationships/vmlDrawing" Target="../drawings/vmlDrawing9.vml"/><Relationship Id="rId9" Type="http://schemas.openxmlformats.org/officeDocument/2006/relationships/ctrlProp" Target="../ctrlProps/ctrlProp107.xml"/><Relationship Id="rId14" Type="http://schemas.openxmlformats.org/officeDocument/2006/relationships/ctrlProp" Target="../ctrlProps/ctrlProp112.xm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e-sd.org/NvasG/"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B89C6-E88C-4368-BACF-B896EA62D2C3}">
  <dimension ref="A1:D27"/>
  <sheetViews>
    <sheetView showGridLines="0" workbookViewId="0">
      <selection activeCell="B13" sqref="B13"/>
    </sheetView>
  </sheetViews>
  <sheetFormatPr defaultColWidth="8.625" defaultRowHeight="14.25"/>
  <cols>
    <col min="1" max="1" width="68.375" style="36" customWidth="1"/>
    <col min="2" max="2" width="47.625" style="36" customWidth="1"/>
    <col min="3" max="3" width="36.125" style="36" customWidth="1"/>
    <col min="4" max="16384" width="8.625" style="36"/>
  </cols>
  <sheetData>
    <row r="1" spans="1:4" ht="15">
      <c r="A1" s="121" t="s">
        <v>0</v>
      </c>
      <c r="B1" s="122"/>
      <c r="C1" s="123"/>
    </row>
    <row r="2" spans="1:4" ht="15">
      <c r="A2" s="64"/>
      <c r="B2" s="154"/>
      <c r="C2" s="47"/>
    </row>
    <row r="3" spans="1:4" ht="18">
      <c r="A3" s="153" t="s">
        <v>1</v>
      </c>
      <c r="B3" s="103"/>
      <c r="C3" s="104"/>
    </row>
    <row r="4" spans="1:4" ht="27" customHeight="1">
      <c r="A4" s="68" t="s">
        <v>2</v>
      </c>
      <c r="B4" s="137" t="s">
        <v>3</v>
      </c>
      <c r="C4" s="50" t="s">
        <v>4</v>
      </c>
      <c r="D4" s="49"/>
    </row>
    <row r="5" spans="1:4" ht="28.5">
      <c r="A5" s="69" t="s">
        <v>5</v>
      </c>
      <c r="B5" s="62" t="s">
        <v>6</v>
      </c>
      <c r="C5" s="54"/>
    </row>
    <row r="6" spans="1:4" ht="42.75">
      <c r="A6" s="69" t="s">
        <v>7</v>
      </c>
      <c r="B6" s="62" t="s">
        <v>8</v>
      </c>
      <c r="C6" s="54"/>
    </row>
    <row r="7" spans="1:4">
      <c r="A7" s="69" t="s">
        <v>9</v>
      </c>
      <c r="B7" s="51"/>
      <c r="C7" s="54"/>
    </row>
    <row r="8" spans="1:4">
      <c r="A8" s="69" t="s">
        <v>10</v>
      </c>
      <c r="B8" s="51"/>
      <c r="C8" s="54"/>
    </row>
    <row r="9" spans="1:4">
      <c r="A9" s="69" t="s">
        <v>11</v>
      </c>
      <c r="B9" s="51"/>
      <c r="C9" s="54"/>
    </row>
    <row r="10" spans="1:4">
      <c r="A10" s="69" t="s">
        <v>12</v>
      </c>
      <c r="B10" s="51"/>
      <c r="C10" s="54"/>
    </row>
    <row r="11" spans="1:4">
      <c r="A11" s="69" t="s">
        <v>13</v>
      </c>
      <c r="B11" s="51"/>
      <c r="C11" s="54"/>
    </row>
    <row r="12" spans="1:4">
      <c r="A12" s="69" t="s">
        <v>14</v>
      </c>
      <c r="B12" s="51"/>
      <c r="C12" s="54"/>
    </row>
    <row r="13" spans="1:4">
      <c r="A13" s="69" t="s">
        <v>15</v>
      </c>
      <c r="B13" s="51"/>
      <c r="C13" s="54"/>
    </row>
    <row r="14" spans="1:4">
      <c r="A14" s="69" t="s">
        <v>16</v>
      </c>
      <c r="B14" s="51"/>
      <c r="C14" s="54"/>
    </row>
    <row r="15" spans="1:4" ht="42.75">
      <c r="A15" s="69" t="s">
        <v>17</v>
      </c>
      <c r="B15" s="62" t="s">
        <v>18</v>
      </c>
      <c r="C15" s="54"/>
    </row>
    <row r="16" spans="1:4" ht="57">
      <c r="A16" s="69" t="s">
        <v>19</v>
      </c>
      <c r="B16" s="62" t="s">
        <v>20</v>
      </c>
      <c r="C16" s="54"/>
    </row>
    <row r="17" spans="1:3" ht="28.5">
      <c r="A17" s="107" t="s">
        <v>21</v>
      </c>
      <c r="B17" s="62" t="s">
        <v>22</v>
      </c>
      <c r="C17" s="54"/>
    </row>
    <row r="18" spans="1:3" ht="71.25">
      <c r="A18" s="69"/>
      <c r="B18" s="63" t="s">
        <v>23</v>
      </c>
      <c r="C18" s="50" t="s">
        <v>24</v>
      </c>
    </row>
    <row r="19" spans="1:3">
      <c r="A19" s="67"/>
      <c r="B19" s="40"/>
    </row>
    <row r="22" spans="1:3" ht="15">
      <c r="A22" s="35"/>
      <c r="B22" s="35"/>
    </row>
    <row r="23" spans="1:3" ht="14.45" customHeight="1">
      <c r="A23" s="61"/>
      <c r="B23" s="61"/>
    </row>
    <row r="24" spans="1:3">
      <c r="A24" s="48"/>
      <c r="B24" s="61"/>
    </row>
    <row r="25" spans="1:3">
      <c r="A25" s="48"/>
      <c r="B25" s="61"/>
    </row>
    <row r="26" spans="1:3">
      <c r="A26" s="48"/>
      <c r="B26" s="61"/>
    </row>
    <row r="27" spans="1:3">
      <c r="A27" s="60"/>
    </row>
  </sheetData>
  <hyperlinks>
    <hyperlink ref="A15" location="'Step 4 Analysis Tool'!A1" display="Step 4 - Analysis tool to help select preferred Strategic Commissioning Approach" xr:uid="{AD3C893E-5516-489D-A37B-7C7203F1E709}"/>
    <hyperlink ref="A16" location="'Step 5 Constraints &amp; Enablers'!A1" display="Step 5 - Constraints and Enablers" xr:uid="{C8028ABB-C1C7-44F7-BAB4-FB048C1BA116}"/>
    <hyperlink ref="A5" location="'Step 2 Quick evaluation'!A1" display="Step2 - Quick evaluation" xr:uid="{7980BE9F-CC5F-4330-BE0B-2DC1D1ACEFE7}"/>
    <hyperlink ref="A7" location="'Whole system design'!A1" display="Aspect 1. Whole system design " xr:uid="{B2CCE125-B6A6-43FA-8077-2F15D6A86AA5}"/>
    <hyperlink ref="A8" location="'Relationships &amp; Organisation'!A1" display="Aspect 2. Relationships and organisation across the system" xr:uid="{99C93E88-0148-475C-99E6-CA005C01E4EC}"/>
    <hyperlink ref="A9" location="'Capacity &amp; Capability'!A1" display="Aspect 3. Capacity, capability and confidence " xr:uid="{62C93FEF-16AF-478E-BC65-ACD8FA70C6C0}"/>
    <hyperlink ref="A10" location="'User&amp;Outcome centred'!A1" display="Aspect 4. User and outcome centred" xr:uid="{9AEEC042-D644-4329-8AD6-1EBE4A209EB1}"/>
    <hyperlink ref="A11" location="'Info, Insight&amp;Innovation'!A1" display="Aspect 5. Information, insight and innovation " xr:uid="{ABD2BBEC-1175-401E-A1DE-BF1A9B843D97}"/>
    <hyperlink ref="A12" location="'Managing policy &amp; compliance'!A1" display="Aspect 6. Managing the policy and compliance landscape" xr:uid="{B528FAFA-DE90-4893-BE0B-D209788EA68F}"/>
    <hyperlink ref="A13" location="'Commissioning Process'!A1" display="Aspect 7. Commissioning process" xr:uid="{69EE105F-FE3B-428F-9439-9B70CC2C1144}"/>
    <hyperlink ref="A14" location="'Models and tactics'!A1" display="Aspect 8. Models and tactics" xr:uid="{A0B040ED-87D2-442F-91D1-33D6F88C1224}"/>
    <hyperlink ref="A6" location="'Step 3 Methodology '!A1" display="Step 3 - Methodology - Self-assessment against the 8 commissioning aspects" xr:uid="{50D8B0AF-FA97-4376-B932-027D44D980C0}"/>
    <hyperlink ref="C4" r:id="rId1" display="https://e-sd.org/M4bLm/" xr:uid="{76E88FA8-0060-4D74-8580-9CA9843AAA7D}"/>
    <hyperlink ref="C18" r:id="rId2" display="https://e-sd.org/NvasG/" xr:uid="{10F4D3DD-9366-4110-B460-3F4A44B5F365}"/>
    <hyperlink ref="A17" location="'Place based factors'!A1" display="Link to place based factors" xr:uid="{29A652D1-CDD7-48D0-AF3C-E254B3E1DAC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614E9-2F8C-4B1F-B18E-8F1C785A761D}">
  <sheetPr>
    <tabColor rgb="FFFFFF00"/>
  </sheetPr>
  <dimension ref="A1:G12"/>
  <sheetViews>
    <sheetView showGridLines="0" topLeftCell="A7" workbookViewId="0">
      <selection activeCell="A20" sqref="A20"/>
    </sheetView>
  </sheetViews>
  <sheetFormatPr defaultColWidth="8.625" defaultRowHeight="14.25"/>
  <cols>
    <col min="1" max="1" width="49.625" style="36" customWidth="1"/>
    <col min="2" max="2" width="26.125" style="36" customWidth="1"/>
    <col min="3" max="3" width="10.625" style="36" customWidth="1"/>
    <col min="4" max="4" width="29.5" style="36" customWidth="1"/>
    <col min="5" max="5" width="18.625" style="36" hidden="1" customWidth="1"/>
    <col min="6" max="6" width="19.125" style="36" hidden="1" customWidth="1"/>
    <col min="7" max="7" width="23.125" style="36" hidden="1" customWidth="1"/>
    <col min="8" max="16384" width="8.625" style="36"/>
  </cols>
  <sheetData>
    <row r="1" spans="1:7" ht="15">
      <c r="A1" s="121" t="s">
        <v>25</v>
      </c>
      <c r="B1" s="122"/>
      <c r="C1" s="122"/>
      <c r="D1" s="123"/>
    </row>
    <row r="2" spans="1:7">
      <c r="A2" s="46" t="s">
        <v>26</v>
      </c>
      <c r="B2"/>
      <c r="C2"/>
      <c r="D2" s="47"/>
    </row>
    <row r="3" spans="1:7" ht="18.75">
      <c r="A3" s="150" t="s">
        <v>27</v>
      </c>
      <c r="B3" s="151"/>
      <c r="C3" s="151"/>
      <c r="D3" s="152"/>
    </row>
    <row r="4" spans="1:7" s="39" customFormat="1" ht="75">
      <c r="A4" s="41" t="s">
        <v>28</v>
      </c>
      <c r="B4" s="42" t="s">
        <v>29</v>
      </c>
      <c r="C4" s="42" t="s">
        <v>30</v>
      </c>
      <c r="D4" s="43" t="s">
        <v>31</v>
      </c>
      <c r="E4" s="37" t="s">
        <v>32</v>
      </c>
      <c r="F4" s="38" t="s">
        <v>33</v>
      </c>
    </row>
    <row r="5" spans="1:7" ht="85.5">
      <c r="A5" s="44" t="s">
        <v>34</v>
      </c>
      <c r="B5" s="45"/>
      <c r="C5" s="43"/>
      <c r="D5" s="25">
        <f>(IF(C5=0,"Awaiting value",(IF(AND(C5&lt;25,C5&gt;0),"We have identified failures in the process that pose a significant risk",(IF(AND(C5&gt;24,C5&lt;50),"We have identified risks posed to the systems in place and improvement is required/need to be addressed with medium priority",(IF(AND(C5&gt;49,C5&lt;75),"We have identified no immediate risk is posed to the systems in place, however several shortfalls will need to be addressed with low priority",(IF(C5&gt;74,"We have identified that very good/excellent systems are in place and that no risk has been identified in this process","Void result"))))))))))</f>
      </c>
      <c r="E5" s="36">
        <f>IF(AND(F5&gt;50,F5&gt;F6),"Preferred approach","")</f>
      </c>
      <c r="F5" s="36">
        <f>'Whole system design'!B37</f>
      </c>
      <c r="G5" s="40">
        <f>(IF(F5=0,"Awaiting value",(IF(AND(F5&lt;25,F5&gt;0),"We have identified failures in the process that pose a significant risk",(IF(AND(F5&gt;24,F5&lt;50),"We have identified risks posed to the systems in place and improvement is required/need to be addressed with medium priority",(IF(AND(F5&gt;49,F5&lt;75),"We have identified no immediate risk is posed to the systems in place, however several shortfalls will need to be addressed with low priority",(IF(F5&gt;74,"We have identified that very good/excellent systems are in place and that no risk has been identified in this process","Void result"))))))))))</f>
      </c>
    </row>
    <row r="6" spans="1:7" ht="45">
      <c r="A6" s="44" t="s">
        <v>35</v>
      </c>
      <c r="B6" s="45"/>
      <c r="C6" s="43"/>
      <c r="D6" s="25">
        <f t="shared" ref="D6:D12" si="0">(IF(C6=0,"Awaiting value",(IF(AND(C6&lt;25,C6&gt;0),"We have identified failures in the process that pose a significant risk",(IF(AND(C6&gt;24,C6&lt;50),"We have identified risks posed to the systems in place and improvement is required/need to be addressed with medium priority",(IF(AND(C6&gt;49,C6&lt;75),"We have identified no immediate risk is posed to the systems in place, however several shortfalls will need to be addressed with low priority",(IF(C6&gt;74,"We have identified that very good/excellent systems are in place and that no risk has been identified in this process","Void result"))))))))))</f>
      </c>
      <c r="E6" s="36">
        <f t="shared" ref="E6:E12" si="1">IF(AND(F6&gt;50,F6&gt;F7),"Preferred approach","")</f>
      </c>
      <c r="G6" s="40">
        <f t="shared" ref="G6:G12" si="2">(IF(F6=0,"Awaiting value",(IF(AND(F6&lt;25,F6&gt;0),"We have identified failures in the process that pose a significant risk",(IF(AND(F6&gt;24,F6&lt;50),"We have identified risks posed to the systems in place and improvement is required/need to be addressed with medium priority",(IF(AND(F6&gt;49,F6&lt;75),"We have identified no immediate risk is posed to the systems in place, however several shortfalls will need to be addressed with low priority",(IF(F6&gt;74,"We have identified that very good/excellent systems are in place and that no risk has been identified in this process","Void result"))))))))))</f>
      </c>
    </row>
    <row r="7" spans="1:7" ht="75">
      <c r="A7" s="44" t="s">
        <v>36</v>
      </c>
      <c r="B7" s="45"/>
      <c r="C7" s="43"/>
      <c r="D7" s="25">
        <f t="shared" si="0"/>
      </c>
      <c r="E7" s="36">
        <f t="shared" si="1"/>
      </c>
      <c r="G7" s="40">
        <f t="shared" si="2"/>
      </c>
    </row>
    <row r="8" spans="1:7" ht="71.25">
      <c r="A8" s="44" t="s">
        <v>37</v>
      </c>
      <c r="B8" s="45"/>
      <c r="C8" s="43"/>
      <c r="D8" s="25">
        <f t="shared" si="0"/>
      </c>
      <c r="E8" s="36">
        <f t="shared" si="1"/>
      </c>
      <c r="G8" s="40">
        <f t="shared" si="2"/>
      </c>
    </row>
    <row r="9" spans="1:7" ht="57">
      <c r="A9" s="44" t="s">
        <v>38</v>
      </c>
      <c r="B9" s="45"/>
      <c r="C9" s="43"/>
      <c r="D9" s="25">
        <f t="shared" si="0"/>
      </c>
      <c r="E9" s="36">
        <f t="shared" si="1"/>
      </c>
      <c r="G9" s="40">
        <f t="shared" si="2"/>
      </c>
    </row>
    <row r="10" spans="1:7" ht="71.25">
      <c r="A10" s="44" t="s">
        <v>39</v>
      </c>
      <c r="B10" s="45"/>
      <c r="C10" s="43"/>
      <c r="D10" s="25">
        <f t="shared" si="0"/>
      </c>
      <c r="E10" s="36">
        <f t="shared" si="1"/>
      </c>
      <c r="G10" s="40">
        <f t="shared" si="2"/>
      </c>
    </row>
    <row r="11" spans="1:7" ht="90">
      <c r="A11" s="44" t="s">
        <v>40</v>
      </c>
      <c r="B11" s="45"/>
      <c r="C11" s="43"/>
      <c r="D11" s="25">
        <f t="shared" si="0"/>
      </c>
      <c r="E11" s="36">
        <f t="shared" si="1"/>
      </c>
      <c r="G11" s="40">
        <f t="shared" si="2"/>
      </c>
    </row>
    <row r="12" spans="1:7" ht="60">
      <c r="A12" s="44" t="s">
        <v>41</v>
      </c>
      <c r="B12" s="45"/>
      <c r="C12" s="43"/>
      <c r="D12" s="25">
        <f t="shared" si="0"/>
      </c>
      <c r="E12" s="36">
        <f t="shared" si="1"/>
      </c>
      <c r="G12" s="40">
        <f t="shared" si="2"/>
      </c>
    </row>
  </sheetData>
  <conditionalFormatting sqref="C5:C12">
    <cfRule type="cellIs" priority="11" operator="equal">
      <formula>0</formula>
    </cfRule>
    <cfRule type="cellIs" dxfId="75" priority="12" operator="between">
      <formula>50</formula>
      <formula>74</formula>
    </cfRule>
    <cfRule type="cellIs" dxfId="74" priority="13" operator="between">
      <formula>25</formula>
      <formula>49</formula>
    </cfRule>
    <cfRule type="cellIs" dxfId="73" priority="14" operator="between">
      <formula>1</formula>
      <formula>24</formula>
    </cfRule>
    <cfRule type="cellIs" dxfId="72" priority="15" operator="greaterThan">
      <formula>74</formula>
    </cfRule>
  </conditionalFormatting>
  <conditionalFormatting sqref="F5:F12">
    <cfRule type="cellIs" priority="1" operator="equal">
      <formula>0</formula>
    </cfRule>
    <cfRule type="cellIs" dxfId="71" priority="2" operator="between">
      <formula>50</formula>
      <formula>74</formula>
    </cfRule>
    <cfRule type="cellIs" dxfId="70" priority="3" operator="between">
      <formula>25</formula>
      <formula>49</formula>
    </cfRule>
    <cfRule type="cellIs" dxfId="69" priority="4" operator="between">
      <formula>1</formula>
      <formula>24</formula>
    </cfRule>
    <cfRule type="cellIs" dxfId="68" priority="5" operator="greaterThan">
      <formula>74</formula>
    </cfRule>
  </conditionalFormatting>
  <hyperlinks>
    <hyperlink ref="A2" location="Contents!A1" display="Return to Contents" xr:uid="{930EF4C8-23BC-4B91-9E2A-57E40D3012F3}"/>
  </hyperlink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0" r:id="rId4" name="Scroll Bar 2">
              <controlPr defaultSize="0" autoPict="0">
                <anchor moveWithCells="1">
                  <from>
                    <xdr:col>1</xdr:col>
                    <xdr:colOff>66675</xdr:colOff>
                    <xdr:row>4</xdr:row>
                    <xdr:rowOff>142875</xdr:rowOff>
                  </from>
                  <to>
                    <xdr:col>1</xdr:col>
                    <xdr:colOff>1743075</xdr:colOff>
                    <xdr:row>4</xdr:row>
                    <xdr:rowOff>409575</xdr:rowOff>
                  </to>
                </anchor>
              </controlPr>
            </control>
          </mc:Choice>
        </mc:AlternateContent>
        <mc:AlternateContent xmlns:mc="http://schemas.openxmlformats.org/markup-compatibility/2006">
          <mc:Choice Requires="x14">
            <control shapeId="2051" r:id="rId5" name="Scroll Bar 3">
              <controlPr defaultSize="0" autoPict="0">
                <anchor moveWithCells="1">
                  <from>
                    <xdr:col>1</xdr:col>
                    <xdr:colOff>38100</xdr:colOff>
                    <xdr:row>5</xdr:row>
                    <xdr:rowOff>152400</xdr:rowOff>
                  </from>
                  <to>
                    <xdr:col>1</xdr:col>
                    <xdr:colOff>1743075</xdr:colOff>
                    <xdr:row>5</xdr:row>
                    <xdr:rowOff>447675</xdr:rowOff>
                  </to>
                </anchor>
              </controlPr>
            </control>
          </mc:Choice>
        </mc:AlternateContent>
        <mc:AlternateContent xmlns:mc="http://schemas.openxmlformats.org/markup-compatibility/2006">
          <mc:Choice Requires="x14">
            <control shapeId="2052" r:id="rId6" name="Scroll Bar 4">
              <controlPr defaultSize="0" autoPict="0">
                <anchor moveWithCells="1">
                  <from>
                    <xdr:col>1</xdr:col>
                    <xdr:colOff>38100</xdr:colOff>
                    <xdr:row>6</xdr:row>
                    <xdr:rowOff>180975</xdr:rowOff>
                  </from>
                  <to>
                    <xdr:col>1</xdr:col>
                    <xdr:colOff>1743075</xdr:colOff>
                    <xdr:row>6</xdr:row>
                    <xdr:rowOff>485775</xdr:rowOff>
                  </to>
                </anchor>
              </controlPr>
            </control>
          </mc:Choice>
        </mc:AlternateContent>
        <mc:AlternateContent xmlns:mc="http://schemas.openxmlformats.org/markup-compatibility/2006">
          <mc:Choice Requires="x14">
            <control shapeId="2053" r:id="rId7" name="Scroll Bar 5">
              <controlPr defaultSize="0" autoPict="0">
                <anchor moveWithCells="1">
                  <from>
                    <xdr:col>1</xdr:col>
                    <xdr:colOff>66675</xdr:colOff>
                    <xdr:row>7</xdr:row>
                    <xdr:rowOff>190500</xdr:rowOff>
                  </from>
                  <to>
                    <xdr:col>1</xdr:col>
                    <xdr:colOff>1743075</xdr:colOff>
                    <xdr:row>7</xdr:row>
                    <xdr:rowOff>485775</xdr:rowOff>
                  </to>
                </anchor>
              </controlPr>
            </control>
          </mc:Choice>
        </mc:AlternateContent>
        <mc:AlternateContent xmlns:mc="http://schemas.openxmlformats.org/markup-compatibility/2006">
          <mc:Choice Requires="x14">
            <control shapeId="2054" r:id="rId8" name="Scroll Bar 6">
              <controlPr defaultSize="0" autoPict="0">
                <anchor moveWithCells="1">
                  <from>
                    <xdr:col>1</xdr:col>
                    <xdr:colOff>66675</xdr:colOff>
                    <xdr:row>8</xdr:row>
                    <xdr:rowOff>180975</xdr:rowOff>
                  </from>
                  <to>
                    <xdr:col>1</xdr:col>
                    <xdr:colOff>1743075</xdr:colOff>
                    <xdr:row>8</xdr:row>
                    <xdr:rowOff>485775</xdr:rowOff>
                  </to>
                </anchor>
              </controlPr>
            </control>
          </mc:Choice>
        </mc:AlternateContent>
        <mc:AlternateContent xmlns:mc="http://schemas.openxmlformats.org/markup-compatibility/2006">
          <mc:Choice Requires="x14">
            <control shapeId="2055" r:id="rId9" name="Scroll Bar 7">
              <controlPr defaultSize="0" autoPict="0">
                <anchor moveWithCells="1">
                  <from>
                    <xdr:col>1</xdr:col>
                    <xdr:colOff>66675</xdr:colOff>
                    <xdr:row>9</xdr:row>
                    <xdr:rowOff>180975</xdr:rowOff>
                  </from>
                  <to>
                    <xdr:col>1</xdr:col>
                    <xdr:colOff>1743075</xdr:colOff>
                    <xdr:row>9</xdr:row>
                    <xdr:rowOff>447675</xdr:rowOff>
                  </to>
                </anchor>
              </controlPr>
            </control>
          </mc:Choice>
        </mc:AlternateContent>
        <mc:AlternateContent xmlns:mc="http://schemas.openxmlformats.org/markup-compatibility/2006">
          <mc:Choice Requires="x14">
            <control shapeId="2056" r:id="rId10" name="Scroll Bar 8">
              <controlPr defaultSize="0" autoPict="0">
                <anchor moveWithCells="1">
                  <from>
                    <xdr:col>1</xdr:col>
                    <xdr:colOff>66675</xdr:colOff>
                    <xdr:row>10</xdr:row>
                    <xdr:rowOff>190500</xdr:rowOff>
                  </from>
                  <to>
                    <xdr:col>1</xdr:col>
                    <xdr:colOff>1752600</xdr:colOff>
                    <xdr:row>10</xdr:row>
                    <xdr:rowOff>485775</xdr:rowOff>
                  </to>
                </anchor>
              </controlPr>
            </control>
          </mc:Choice>
        </mc:AlternateContent>
        <mc:AlternateContent xmlns:mc="http://schemas.openxmlformats.org/markup-compatibility/2006">
          <mc:Choice Requires="x14">
            <control shapeId="2057" r:id="rId11" name="Scroll Bar 9">
              <controlPr defaultSize="0" autoPict="0">
                <anchor moveWithCells="1">
                  <from>
                    <xdr:col>1</xdr:col>
                    <xdr:colOff>66675</xdr:colOff>
                    <xdr:row>11</xdr:row>
                    <xdr:rowOff>190500</xdr:rowOff>
                  </from>
                  <to>
                    <xdr:col>1</xdr:col>
                    <xdr:colOff>1743075</xdr:colOff>
                    <xdr:row>11</xdr:row>
                    <xdr:rowOff>485775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320B7-F5D5-484F-B023-9F71033E0805}">
  <dimension ref="A1:C21"/>
  <sheetViews>
    <sheetView showGridLines="0" topLeftCell="A15" workbookViewId="0">
      <selection activeCell="A15" sqref="A15"/>
    </sheetView>
  </sheetViews>
  <sheetFormatPr defaultColWidth="8.625" defaultRowHeight="14.25"/>
  <cols>
    <col min="1" max="1" width="141" style="36" customWidth="1"/>
    <col min="2" max="2" width="17.625" style="36" customWidth="1"/>
    <col min="3" max="16384" width="8.625" style="36"/>
  </cols>
  <sheetData>
    <row r="1" spans="1:3" ht="15">
      <c r="A1" s="57" t="s">
        <v>7</v>
      </c>
      <c r="B1" s="59"/>
    </row>
    <row r="2" spans="1:3">
      <c r="A2" s="46" t="s">
        <v>26</v>
      </c>
      <c r="B2" s="47"/>
    </row>
    <row r="3" spans="1:3" ht="8.4499999999999993" customHeight="1">
      <c r="A3" s="77"/>
      <c r="B3" s="47"/>
    </row>
    <row r="4" spans="1:3" ht="21.95" customHeight="1">
      <c r="A4" s="78" t="s">
        <v>42</v>
      </c>
      <c r="B4" s="161"/>
    </row>
    <row r="5" spans="1:3" ht="86.45" customHeight="1">
      <c r="A5" s="160" t="s">
        <v>43</v>
      </c>
      <c r="B5" s="164" t="s">
        <v>4</v>
      </c>
      <c r="C5" s="49"/>
    </row>
    <row r="6" spans="1:3">
      <c r="A6" s="162" t="s">
        <v>9</v>
      </c>
      <c r="B6" s="54"/>
    </row>
    <row r="7" spans="1:3">
      <c r="A7" s="162" t="s">
        <v>10</v>
      </c>
      <c r="B7" s="54"/>
    </row>
    <row r="8" spans="1:3">
      <c r="A8" s="162" t="s">
        <v>11</v>
      </c>
      <c r="B8" s="54"/>
    </row>
    <row r="9" spans="1:3">
      <c r="A9" s="162" t="s">
        <v>44</v>
      </c>
      <c r="B9" s="54"/>
    </row>
    <row r="10" spans="1:3">
      <c r="A10" s="162" t="s">
        <v>13</v>
      </c>
      <c r="B10" s="54"/>
    </row>
    <row r="11" spans="1:3">
      <c r="A11" s="162" t="s">
        <v>14</v>
      </c>
      <c r="B11" s="54"/>
    </row>
    <row r="12" spans="1:3">
      <c r="A12" s="162" t="s">
        <v>15</v>
      </c>
      <c r="B12" s="54"/>
    </row>
    <row r="13" spans="1:3">
      <c r="A13" s="162" t="s">
        <v>16</v>
      </c>
      <c r="B13" s="54"/>
    </row>
    <row r="14" spans="1:3">
      <c r="A14" s="163"/>
      <c r="B14" s="56"/>
    </row>
    <row r="15" spans="1:3" s="48" customFormat="1" ht="23.1" customHeight="1">
      <c r="A15" s="52" t="s">
        <v>45</v>
      </c>
      <c r="B15" s="55"/>
    </row>
    <row r="16" spans="1:3" ht="39" customHeight="1">
      <c r="A16" s="53" t="s">
        <v>46</v>
      </c>
      <c r="B16" s="54"/>
    </row>
    <row r="17" spans="1:2" ht="42" customHeight="1">
      <c r="A17" s="53" t="s">
        <v>47</v>
      </c>
      <c r="B17" s="54"/>
    </row>
    <row r="18" spans="1:2" ht="38.85" customHeight="1">
      <c r="A18" s="53" t="s">
        <v>48</v>
      </c>
      <c r="B18" s="54"/>
    </row>
    <row r="19" spans="1:2" ht="45.6" customHeight="1">
      <c r="A19" s="53" t="s">
        <v>49</v>
      </c>
      <c r="B19" s="54"/>
    </row>
    <row r="20" spans="1:2" ht="81.599999999999994" customHeight="1">
      <c r="A20" s="53" t="s">
        <v>50</v>
      </c>
      <c r="B20" s="54"/>
    </row>
    <row r="21" spans="1:2" ht="51.6" customHeight="1">
      <c r="A21" s="53" t="s">
        <v>51</v>
      </c>
      <c r="B21" s="56"/>
    </row>
  </sheetData>
  <hyperlinks>
    <hyperlink ref="A2" location="Contents!A1" display="Return to Contents" xr:uid="{623678D2-EFC1-412F-894D-8FACFD64ABD8}"/>
    <hyperlink ref="B5" r:id="rId1" display="https://e-sd.org/M4bLm/" xr:uid="{A4CB4DB5-4336-4009-B727-7AE94B4A1505}"/>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475D1-CE84-4AD1-93B8-559F1E72E844}">
  <sheetPr>
    <tabColor theme="4" tint="0.39997558519241921"/>
  </sheetPr>
  <dimension ref="A1:H47"/>
  <sheetViews>
    <sheetView showGridLines="0" workbookViewId="0">
      <selection activeCell="C17" sqref="C17"/>
    </sheetView>
  </sheetViews>
  <sheetFormatPr defaultColWidth="8.625" defaultRowHeight="14.25"/>
  <cols>
    <col min="1" max="1" width="45.625" style="36" customWidth="1"/>
    <col min="2" max="2" width="42.5" style="36" customWidth="1"/>
    <col min="3" max="3" width="29.125" style="36" customWidth="1"/>
    <col min="4" max="4" width="9.5" style="36" customWidth="1"/>
    <col min="5" max="5" width="22.625" style="36" customWidth="1"/>
    <col min="6" max="6" width="56.125" style="36" customWidth="1"/>
    <col min="7" max="7" width="9.625" style="36" customWidth="1"/>
    <col min="8" max="8" width="5.625" style="36" customWidth="1"/>
    <col min="9" max="16384" width="8.625" style="36"/>
  </cols>
  <sheetData>
    <row r="1" spans="1:8" ht="15">
      <c r="A1" s="96" t="s">
        <v>52</v>
      </c>
      <c r="B1" s="103"/>
      <c r="C1" s="103"/>
      <c r="D1" s="103"/>
      <c r="E1" s="103"/>
      <c r="F1" s="103"/>
      <c r="G1" s="103"/>
      <c r="H1" s="104"/>
    </row>
    <row r="2" spans="1:8">
      <c r="A2" s="46" t="s">
        <v>26</v>
      </c>
      <c r="B2"/>
      <c r="C2"/>
      <c r="D2"/>
      <c r="E2"/>
      <c r="F2"/>
      <c r="G2"/>
      <c r="H2" s="47"/>
    </row>
    <row r="3" spans="1:8" ht="18">
      <c r="A3" s="149" t="s">
        <v>53</v>
      </c>
      <c r="B3" s="58"/>
      <c r="C3" s="58"/>
      <c r="D3" s="58"/>
      <c r="E3" s="58"/>
      <c r="F3" s="58"/>
      <c r="G3" s="58"/>
      <c r="H3" s="59"/>
    </row>
    <row r="4" spans="1:8">
      <c r="A4" s="168" t="s">
        <v>54</v>
      </c>
      <c r="B4" s="169"/>
      <c r="C4" s="143"/>
      <c r="D4" s="143"/>
      <c r="E4" s="143"/>
      <c r="F4" s="143"/>
      <c r="G4" s="143"/>
      <c r="H4" s="144"/>
    </row>
    <row r="5" spans="1:8" ht="45" customHeight="1">
      <c r="A5" s="174" t="s">
        <v>55</v>
      </c>
      <c r="B5" s="175"/>
      <c r="C5" s="139" t="s">
        <v>4</v>
      </c>
      <c r="D5" s="65"/>
      <c r="E5" s="65"/>
      <c r="F5" s="65"/>
      <c r="G5" s="65"/>
      <c r="H5" s="66"/>
    </row>
    <row r="6" spans="1:8" ht="32.1" customHeight="1">
      <c r="A6" s="165" t="s">
        <v>56</v>
      </c>
      <c r="B6" s="165"/>
      <c r="C6"/>
      <c r="D6"/>
      <c r="E6"/>
      <c r="F6"/>
      <c r="G6"/>
      <c r="H6"/>
    </row>
    <row r="7" spans="1:8">
      <c r="A7" s="105" t="s">
        <v>57</v>
      </c>
      <c r="B7" s="51"/>
      <c r="C7"/>
      <c r="D7"/>
      <c r="E7"/>
      <c r="F7"/>
      <c r="G7"/>
      <c r="H7"/>
    </row>
    <row r="8" spans="1:8" ht="17.25">
      <c r="A8" s="82" t="s">
        <v>58</v>
      </c>
      <c r="B8" s="71" t="s">
        <v>59</v>
      </c>
      <c r="C8" s="83"/>
      <c r="D8" s="83"/>
      <c r="E8"/>
      <c r="F8"/>
      <c r="G8"/>
      <c r="H8"/>
    </row>
    <row r="9" spans="1:8" ht="42.75">
      <c r="A9" s="62" t="s">
        <v>60</v>
      </c>
      <c r="B9" s="51"/>
      <c r="C9"/>
      <c r="D9"/>
      <c r="E9"/>
      <c r="F9"/>
      <c r="G9"/>
      <c r="H9"/>
    </row>
    <row r="10" spans="1:8" ht="17.25">
      <c r="A10" s="170" t="s">
        <v>61</v>
      </c>
      <c r="B10" s="171"/>
      <c r="C10"/>
      <c r="D10"/>
      <c r="E10"/>
      <c r="F10"/>
      <c r="G10"/>
      <c r="H10"/>
    </row>
    <row r="11" spans="1:8" ht="57">
      <c r="A11" s="62" t="s">
        <v>62</v>
      </c>
      <c r="B11" s="51"/>
      <c r="C11"/>
      <c r="D11"/>
      <c r="E11"/>
      <c r="F11"/>
      <c r="G11"/>
      <c r="H11"/>
    </row>
    <row r="12" spans="1:8" ht="28.5">
      <c r="A12" s="62" t="s">
        <v>63</v>
      </c>
      <c r="B12" s="51"/>
      <c r="C12"/>
      <c r="D12"/>
      <c r="E12"/>
      <c r="F12"/>
      <c r="G12"/>
      <c r="H12"/>
    </row>
    <row r="13" spans="1:8" ht="17.25">
      <c r="A13" s="172" t="s">
        <v>64</v>
      </c>
      <c r="B13" s="171"/>
      <c r="C13"/>
      <c r="D13"/>
      <c r="E13"/>
      <c r="F13"/>
      <c r="G13"/>
      <c r="H13"/>
    </row>
    <row r="14" spans="1:8" ht="99.75">
      <c r="A14" s="62" t="s">
        <v>65</v>
      </c>
      <c r="B14" s="51"/>
      <c r="C14"/>
      <c r="D14"/>
      <c r="E14"/>
      <c r="F14"/>
      <c r="G14"/>
      <c r="H14"/>
    </row>
    <row r="15" spans="1:8">
      <c r="A15" s="84"/>
      <c r="B15"/>
      <c r="C15"/>
      <c r="D15"/>
      <c r="E15"/>
      <c r="F15"/>
      <c r="G15"/>
      <c r="H15"/>
    </row>
    <row r="16" spans="1:8" ht="24" customHeight="1">
      <c r="A16" s="33" t="s">
        <v>66</v>
      </c>
      <c r="B16" s="96"/>
      <c r="C16" s="103"/>
      <c r="D16" s="103"/>
      <c r="E16" s="103"/>
      <c r="F16" s="103"/>
      <c r="G16" s="103"/>
      <c r="H16" s="104"/>
    </row>
    <row r="17" spans="1:8" s="48" customFormat="1" ht="45">
      <c r="A17" s="130" t="s">
        <v>67</v>
      </c>
      <c r="B17" s="130" t="s">
        <v>68</v>
      </c>
      <c r="C17" s="131" t="s">
        <v>69</v>
      </c>
      <c r="D17" s="131" t="s">
        <v>70</v>
      </c>
      <c r="E17" s="131" t="s">
        <v>71</v>
      </c>
      <c r="F17" s="131" t="s">
        <v>31</v>
      </c>
      <c r="G17" s="130" t="s">
        <v>72</v>
      </c>
      <c r="H17" s="130" t="s">
        <v>73</v>
      </c>
    </row>
    <row r="18" spans="1:8" ht="39.75" customHeight="1">
      <c r="A18" s="25" t="s">
        <v>74</v>
      </c>
      <c r="B18" s="4"/>
      <c r="C18" s="51"/>
      <c r="D18" s="51"/>
      <c r="E18" s="51"/>
      <c r="F18" s="62">
        <f>(IF(D18=0,"Awaiting value",(IF(AND(D18&lt;25,D18&gt;0),"We have identified failures in the process that pose a significant risk",(IF(AND(D18&gt;24,D18&lt;50),"We have identified risks posed to the systems in place and improvement is required/need to be addressed with medium priority",(IF(AND(D18&gt;49,D18&lt;75),"We have identified no immediate risk is posed to the systems in place, however several shortfalls will need to be addressed with low priority",(IF(D18&gt;74,"We have identified that very good/excellent systems are in place and that no risk has been identified in this process","Void result"))))))))))</f>
      </c>
      <c r="G18" s="100">
        <f>IF(E18=Lists!$A$6,4,(IF(E18=Lists!$A$7,3,(IF(E18=Lists!$A$8,2,(IF(E18=Lists!$A$9,1,"")))))))</f>
      </c>
      <c r="H18" s="100">
        <f>D18*G18</f>
      </c>
    </row>
    <row r="19" spans="1:8" ht="51.75" customHeight="1">
      <c r="A19" s="25" t="s">
        <v>76</v>
      </c>
      <c r="B19" s="4"/>
      <c r="C19" s="51"/>
      <c r="D19" s="51"/>
      <c r="E19" s="51"/>
      <c r="F19" s="62">
        <f t="shared" ref="F19:F29" si="0">(IF(D19=0,"Awaiting value",(IF(AND(D19&lt;25,D19&gt;0),"We have identified failures in the process that pose a significant risk",(IF(AND(D19&gt;24,D19&lt;50),"We have identified risks posed to the systems in place and improvement is required/need to be addressed with medium priority",(IF(AND(D19&gt;49,D19&lt;75),"We have identified no immediate risk is posed to the systems in place, however several shortfalls will need to be addressed with low priority",(IF(D19&gt;74,"We have identified that very good/excellent systems are in place and that no risk has been identified in this process","Void result"))))))))))</f>
      </c>
      <c r="G19" s="100">
        <f>IF(E19=Lists!$A$6,4,(IF(E19=Lists!$A$7,3,(IF(E19=Lists!$A$8,2,(IF(E19=Lists!$A$9,1,"")))))))</f>
      </c>
      <c r="H19" s="100">
        <f t="shared" ref="H19:H29" si="1">D19*G19</f>
      </c>
    </row>
    <row r="20" spans="1:8" ht="40.35" customHeight="1">
      <c r="A20" s="25" t="s">
        <v>77</v>
      </c>
      <c r="B20" s="4"/>
      <c r="C20" s="51"/>
      <c r="D20" s="51"/>
      <c r="E20" s="51"/>
      <c r="F20" s="62">
        <f t="shared" si="0"/>
      </c>
      <c r="G20" s="100">
        <f>IF(E20=Lists!$A$6,4,(IF(E20=Lists!$A$7,3,(IF(E20=Lists!$A$8,2,(IF(E20=Lists!$A$9,1,"")))))))</f>
      </c>
      <c r="H20" s="100">
        <f t="shared" si="1"/>
      </c>
    </row>
    <row r="21" spans="1:8" ht="42.75">
      <c r="A21" s="25" t="s">
        <v>79</v>
      </c>
      <c r="B21" s="4"/>
      <c r="C21" s="51"/>
      <c r="D21" s="51"/>
      <c r="E21" s="51"/>
      <c r="F21" s="62">
        <f t="shared" si="0"/>
      </c>
      <c r="G21" s="100">
        <f>IF(E21=Lists!$A$6,4,(IF(E21=Lists!$A$7,3,(IF(E21=Lists!$A$8,2,(IF(E21=Lists!$A$9,1,"")))))))</f>
      </c>
      <c r="H21" s="100">
        <f t="shared" si="1"/>
      </c>
    </row>
    <row r="22" spans="1:8" ht="39" customHeight="1">
      <c r="A22" s="25" t="s">
        <v>81</v>
      </c>
      <c r="B22" s="4"/>
      <c r="C22" s="51"/>
      <c r="D22" s="51"/>
      <c r="E22" s="51"/>
      <c r="F22" s="62">
        <f t="shared" si="0"/>
      </c>
      <c r="G22" s="100">
        <f>IF(E22=Lists!$A$6,4,(IF(E22=Lists!$A$7,3,(IF(E22=Lists!$A$8,2,(IF(E22=Lists!$A$9,1,"")))))))</f>
      </c>
      <c r="H22" s="100">
        <f t="shared" si="1"/>
      </c>
    </row>
    <row r="23" spans="1:8" ht="39.75" customHeight="1">
      <c r="A23" s="25" t="s">
        <v>82</v>
      </c>
      <c r="B23" s="4"/>
      <c r="C23" s="51"/>
      <c r="D23" s="51"/>
      <c r="E23" s="51"/>
      <c r="F23" s="62">
        <f t="shared" si="0"/>
      </c>
      <c r="G23" s="100">
        <f>IF(E23=Lists!$A$6,4,(IF(E23=Lists!$A$7,3,(IF(E23=Lists!$A$8,2,(IF(E23=Lists!$A$9,1,"")))))))</f>
      </c>
      <c r="H23" s="100">
        <f t="shared" si="1"/>
      </c>
    </row>
    <row r="24" spans="1:8" ht="46.5" customHeight="1">
      <c r="A24" s="25" t="s">
        <v>84</v>
      </c>
      <c r="B24" s="4"/>
      <c r="C24" s="51"/>
      <c r="D24" s="51"/>
      <c r="E24" s="51"/>
      <c r="F24" s="62">
        <f t="shared" si="0"/>
      </c>
      <c r="G24" s="100">
        <f>IF(E24=Lists!$A$6,4,(IF(E24=Lists!$A$7,3,(IF(E24=Lists!$A$8,2,(IF(E24=Lists!$A$9,1,"")))))))</f>
      </c>
      <c r="H24" s="100">
        <f t="shared" si="1"/>
      </c>
    </row>
    <row r="25" spans="1:8" ht="45" customHeight="1">
      <c r="A25" s="25" t="s">
        <v>85</v>
      </c>
      <c r="B25" s="4"/>
      <c r="C25" s="51"/>
      <c r="D25" s="51"/>
      <c r="E25" s="51"/>
      <c r="F25" s="62">
        <f t="shared" si="0"/>
      </c>
      <c r="G25" s="100">
        <f>IF(E25=Lists!$A$6,4,(IF(E25=Lists!$A$7,3,(IF(E25=Lists!$A$8,2,(IF(E25=Lists!$A$9,1,"")))))))</f>
      </c>
      <c r="H25" s="100">
        <f t="shared" si="1"/>
      </c>
    </row>
    <row r="26" spans="1:8" ht="35.25" customHeight="1">
      <c r="A26" s="25" t="s">
        <v>86</v>
      </c>
      <c r="B26" s="4"/>
      <c r="C26" s="51"/>
      <c r="D26" s="51"/>
      <c r="E26" s="51"/>
      <c r="F26" s="62">
        <f t="shared" si="0"/>
      </c>
      <c r="G26" s="100">
        <f>IF(E26=Lists!$A$6,4,(IF(E26=Lists!$A$7,3,(IF(E26=Lists!$A$8,2,(IF(E26=Lists!$A$9,1,"")))))))</f>
      </c>
      <c r="H26" s="100">
        <f t="shared" si="1"/>
      </c>
    </row>
    <row r="27" spans="1:8" ht="42.75">
      <c r="A27" s="25" t="s">
        <v>87</v>
      </c>
      <c r="B27" s="4"/>
      <c r="C27" s="51"/>
      <c r="D27" s="51"/>
      <c r="E27" s="51"/>
      <c r="F27" s="62">
        <f t="shared" si="0"/>
      </c>
      <c r="G27" s="100">
        <f>IF(E27=Lists!$A$6,4,(IF(E27=Lists!$A$7,3,(IF(E27=Lists!$A$8,2,(IF(E27=Lists!$A$9,1,"")))))))</f>
      </c>
      <c r="H27" s="100">
        <f t="shared" si="1"/>
      </c>
    </row>
    <row r="28" spans="1:8" ht="57">
      <c r="A28" s="25" t="s">
        <v>88</v>
      </c>
      <c r="B28" s="4"/>
      <c r="C28" s="51"/>
      <c r="D28" s="51"/>
      <c r="E28" s="51"/>
      <c r="F28" s="62">
        <f t="shared" si="0"/>
      </c>
      <c r="G28" s="100">
        <f>IF(E28=Lists!$A$6,4,(IF(E28=Lists!$A$7,3,(IF(E28=Lists!$A$8,2,(IF(E28=Lists!$A$9,1,"")))))))</f>
      </c>
      <c r="H28" s="100">
        <f t="shared" si="1"/>
      </c>
    </row>
    <row r="29" spans="1:8" ht="42.75">
      <c r="A29" s="25" t="s">
        <v>89</v>
      </c>
      <c r="B29" s="4"/>
      <c r="C29" s="51"/>
      <c r="D29" s="51"/>
      <c r="E29" s="51"/>
      <c r="F29" s="62">
        <f t="shared" si="0"/>
      </c>
      <c r="G29" s="100">
        <f>IF(E29=Lists!$A$6,4,(IF(E29=Lists!$A$7,3,(IF(E29=Lists!$A$8,2,(IF(E29=Lists!$A$9,1,"")))))))</f>
      </c>
      <c r="H29" s="100">
        <f t="shared" si="1"/>
      </c>
    </row>
    <row r="30" spans="1:8">
      <c r="A30"/>
      <c r="B30"/>
      <c r="C30"/>
      <c r="D30"/>
      <c r="E30"/>
      <c r="F30"/>
      <c r="G30"/>
      <c r="H30"/>
    </row>
    <row r="31" spans="1:8">
      <c r="A31"/>
      <c r="B31"/>
      <c r="C31"/>
      <c r="D31"/>
      <c r="E31"/>
      <c r="F31"/>
      <c r="G31"/>
      <c r="H31"/>
    </row>
    <row r="32" spans="1:8">
      <c r="A32"/>
      <c r="B32"/>
      <c r="C32"/>
      <c r="D32"/>
      <c r="E32"/>
      <c r="F32"/>
      <c r="G32"/>
      <c r="H32"/>
    </row>
    <row r="33" spans="1:8">
      <c r="A33"/>
      <c r="B33"/>
      <c r="C33"/>
      <c r="D33"/>
      <c r="E33"/>
      <c r="F33"/>
      <c r="G33"/>
      <c r="H33"/>
    </row>
    <row r="34" spans="1:8">
      <c r="A34"/>
      <c r="B34"/>
      <c r="C34"/>
      <c r="D34"/>
      <c r="E34"/>
      <c r="F34"/>
      <c r="G34"/>
      <c r="H34"/>
    </row>
    <row r="35" spans="1:8" ht="15">
      <c r="A35" s="92" t="s">
        <v>90</v>
      </c>
      <c r="B35" s="93"/>
      <c r="C35" s="94"/>
      <c r="D35" s="94"/>
      <c r="E35" s="95"/>
      <c r="F35"/>
      <c r="G35"/>
      <c r="H35"/>
    </row>
    <row r="36" spans="1:8" ht="18.75">
      <c r="A36" s="90" t="s">
        <v>91</v>
      </c>
      <c r="B36" s="91">
        <f>(SUM(H18:H29))/(SUM(G18:G29))</f>
      </c>
      <c r="C36"/>
      <c r="D36"/>
      <c r="E36" s="47"/>
      <c r="F36"/>
      <c r="G36"/>
      <c r="H36"/>
    </row>
    <row r="37" spans="1:8" ht="44.25" customHeight="1">
      <c r="A37" s="42" t="s">
        <v>92</v>
      </c>
      <c r="B37" s="85"/>
      <c r="C37" s="167">
        <f>(IF(B37=0,"Awaiting value",(IF(AND(B37&lt;25,B37&gt;0),"We have identified failures in the process that pose a significant risk",(IF(AND(B37&gt;24,B37&lt;50),"We have identified risks posed to the systems in place and improvement is required/need to be addressed with medium priority",(IF(AND(B37&gt;49,B37&lt;75),"We have identified no immediate risk is posed to the systems in place, however several shortfalls will need to be addressed with low priority",(IF(B37&gt;74,"We have identified that very good/excellent systems are in place and that no risk has been identified in this process","Void result"))))))))))</f>
      </c>
      <c r="D37" s="167"/>
      <c r="E37" s="167"/>
      <c r="F37"/>
      <c r="G37"/>
      <c r="H37"/>
    </row>
    <row r="38" spans="1:8" ht="19.350000000000001" customHeight="1">
      <c r="A38" s="27"/>
      <c r="B38" s="86"/>
      <c r="C38" s="87"/>
      <c r="D38" s="87"/>
      <c r="E38" s="87"/>
      <c r="F38"/>
      <c r="G38"/>
      <c r="H38"/>
    </row>
    <row r="39" spans="1:8" ht="15">
      <c r="A39" s="96" t="s">
        <v>93</v>
      </c>
      <c r="B39" s="97"/>
      <c r="C39"/>
      <c r="D39"/>
      <c r="E39"/>
      <c r="F39"/>
      <c r="G39"/>
      <c r="H39"/>
    </row>
    <row r="40" spans="1:8" ht="22.35" customHeight="1">
      <c r="A40" s="173" t="s">
        <v>94</v>
      </c>
      <c r="B40" s="173"/>
      <c r="C40"/>
      <c r="D40"/>
      <c r="E40"/>
      <c r="F40"/>
      <c r="G40"/>
      <c r="H40"/>
    </row>
    <row r="41" spans="1:8" ht="89.45" customHeight="1">
      <c r="A41" s="166" t="s">
        <v>95</v>
      </c>
      <c r="B41" s="166"/>
      <c r="C41"/>
      <c r="D41"/>
      <c r="E41"/>
      <c r="F41"/>
      <c r="G41"/>
      <c r="H41"/>
    </row>
    <row r="42" spans="1:8" ht="17.25">
      <c r="A42" s="82" t="s">
        <v>96</v>
      </c>
      <c r="B42" s="82" t="s">
        <v>97</v>
      </c>
      <c r="C42"/>
      <c r="D42"/>
      <c r="E42"/>
      <c r="F42"/>
      <c r="G42"/>
      <c r="H42"/>
    </row>
    <row r="43" spans="1:8">
      <c r="A43" s="89">
        <v>1</v>
      </c>
      <c r="B43" s="89">
        <v>1</v>
      </c>
      <c r="C43"/>
      <c r="D43"/>
      <c r="E43"/>
      <c r="F43"/>
      <c r="G43"/>
      <c r="H43"/>
    </row>
    <row r="44" spans="1:8">
      <c r="A44" s="89">
        <v>2</v>
      </c>
      <c r="B44" s="89">
        <v>2</v>
      </c>
      <c r="C44"/>
      <c r="D44"/>
      <c r="E44"/>
      <c r="F44"/>
      <c r="G44"/>
      <c r="H44"/>
    </row>
    <row r="45" spans="1:8">
      <c r="A45" s="89">
        <v>3</v>
      </c>
      <c r="B45" s="89">
        <v>3</v>
      </c>
      <c r="C45"/>
      <c r="D45"/>
      <c r="E45"/>
      <c r="F45"/>
      <c r="G45"/>
      <c r="H45"/>
    </row>
    <row r="46" spans="1:8">
      <c r="A46"/>
      <c r="B46"/>
      <c r="C46"/>
      <c r="D46"/>
      <c r="E46"/>
      <c r="F46"/>
      <c r="G46"/>
      <c r="H46"/>
    </row>
    <row r="47" spans="1:8" ht="20.45" customHeight="1">
      <c r="A47" s="99" t="s">
        <v>98</v>
      </c>
      <c r="B47"/>
      <c r="C47"/>
      <c r="D47"/>
      <c r="E47"/>
      <c r="F47"/>
      <c r="G47"/>
      <c r="H47"/>
    </row>
  </sheetData>
  <mergeCells count="8">
    <mergeCell ref="A6:B6"/>
    <mergeCell ref="A41:B41"/>
    <mergeCell ref="C37:E37"/>
    <mergeCell ref="A4:B4"/>
    <mergeCell ref="A10:B10"/>
    <mergeCell ref="A13:B13"/>
    <mergeCell ref="A40:B40"/>
    <mergeCell ref="A5:B5"/>
  </mergeCells>
  <conditionalFormatting sqref="B37:B38">
    <cfRule type="cellIs" priority="1" operator="equal">
      <formula>0</formula>
    </cfRule>
    <cfRule type="cellIs" dxfId="67" priority="2" operator="between">
      <formula>50</formula>
      <formula>74</formula>
    </cfRule>
    <cfRule type="cellIs" dxfId="66" priority="3" operator="between">
      <formula>25</formula>
      <formula>49</formula>
    </cfRule>
    <cfRule type="cellIs" dxfId="65" priority="4" operator="between">
      <formula>1</formula>
      <formula>24</formula>
    </cfRule>
    <cfRule type="cellIs" dxfId="64" priority="5" operator="greaterThan">
      <formula>74</formula>
    </cfRule>
  </conditionalFormatting>
  <conditionalFormatting sqref="D18:D29">
    <cfRule type="cellIs" priority="6" operator="equal">
      <formula>0</formula>
    </cfRule>
    <cfRule type="cellIs" dxfId="63" priority="7" operator="between">
      <formula>50</formula>
      <formula>74</formula>
    </cfRule>
    <cfRule type="cellIs" dxfId="62" priority="8" operator="between">
      <formula>25</formula>
      <formula>49</formula>
    </cfRule>
    <cfRule type="cellIs" dxfId="61" priority="9" operator="between">
      <formula>1</formula>
      <formula>24</formula>
    </cfRule>
    <cfRule type="cellIs" dxfId="60" priority="10" operator="greaterThan">
      <formula>74</formula>
    </cfRule>
  </conditionalFormatting>
  <dataValidations count="1">
    <dataValidation type="whole" allowBlank="1" showInputMessage="1" showErrorMessage="1" sqref="B37:B38" xr:uid="{50953CC3-4D9E-43FC-A92B-B53A68465F6B}">
      <formula1>1</formula1>
      <formula2>100</formula2>
    </dataValidation>
  </dataValidations>
  <hyperlinks>
    <hyperlink ref="A2" location="Contents!A1" display="Return to Contents" xr:uid="{095E6D84-64EC-4C9B-8BCA-CCD0C013D11D}"/>
    <hyperlink ref="A47" location="'Place based factors'!A1" display="Link to place based factors" xr:uid="{556DB9A3-BA72-4343-B044-E7EF0F373A90}"/>
    <hyperlink ref="C5" r:id="rId1" display="https://e-sd.org/M4bLm/" xr:uid="{7704A7FA-6D9C-42A4-A1D2-12274164374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Scroll Bar 1">
              <controlPr defaultSize="0" autoPict="0">
                <anchor moveWithCells="1">
                  <from>
                    <xdr:col>2</xdr:col>
                    <xdr:colOff>0</xdr:colOff>
                    <xdr:row>17</xdr:row>
                    <xdr:rowOff>66675</xdr:rowOff>
                  </from>
                  <to>
                    <xdr:col>2</xdr:col>
                    <xdr:colOff>1704975</xdr:colOff>
                    <xdr:row>18</xdr:row>
                    <xdr:rowOff>0</xdr:rowOff>
                  </to>
                </anchor>
              </controlPr>
            </control>
          </mc:Choice>
        </mc:AlternateContent>
        <mc:AlternateContent xmlns:mc="http://schemas.openxmlformats.org/markup-compatibility/2006">
          <mc:Choice Requires="x14">
            <control shapeId="7171" r:id="rId6" name="Scroll Bar 3">
              <controlPr defaultSize="0" autoPict="0">
                <anchor moveWithCells="1">
                  <from>
                    <xdr:col>2</xdr:col>
                    <xdr:colOff>28575</xdr:colOff>
                    <xdr:row>19</xdr:row>
                    <xdr:rowOff>66675</xdr:rowOff>
                  </from>
                  <to>
                    <xdr:col>2</xdr:col>
                    <xdr:colOff>1704975</xdr:colOff>
                    <xdr:row>20</xdr:row>
                    <xdr:rowOff>0</xdr:rowOff>
                  </to>
                </anchor>
              </controlPr>
            </control>
          </mc:Choice>
        </mc:AlternateContent>
        <mc:AlternateContent xmlns:mc="http://schemas.openxmlformats.org/markup-compatibility/2006">
          <mc:Choice Requires="x14">
            <control shapeId="7172" r:id="rId7" name="Scroll Bar 4">
              <controlPr defaultSize="0" autoPict="0">
                <anchor moveWithCells="1">
                  <from>
                    <xdr:col>2</xdr:col>
                    <xdr:colOff>28575</xdr:colOff>
                    <xdr:row>20</xdr:row>
                    <xdr:rowOff>28575</xdr:rowOff>
                  </from>
                  <to>
                    <xdr:col>2</xdr:col>
                    <xdr:colOff>1704975</xdr:colOff>
                    <xdr:row>21</xdr:row>
                    <xdr:rowOff>0</xdr:rowOff>
                  </to>
                </anchor>
              </controlPr>
            </control>
          </mc:Choice>
        </mc:AlternateContent>
        <mc:AlternateContent xmlns:mc="http://schemas.openxmlformats.org/markup-compatibility/2006">
          <mc:Choice Requires="x14">
            <control shapeId="7173" r:id="rId8" name="Scroll Bar 5">
              <controlPr defaultSize="0" autoPict="0">
                <anchor moveWithCells="1">
                  <from>
                    <xdr:col>2</xdr:col>
                    <xdr:colOff>28575</xdr:colOff>
                    <xdr:row>21</xdr:row>
                    <xdr:rowOff>66675</xdr:rowOff>
                  </from>
                  <to>
                    <xdr:col>2</xdr:col>
                    <xdr:colOff>1704975</xdr:colOff>
                    <xdr:row>22</xdr:row>
                    <xdr:rowOff>0</xdr:rowOff>
                  </to>
                </anchor>
              </controlPr>
            </control>
          </mc:Choice>
        </mc:AlternateContent>
        <mc:AlternateContent xmlns:mc="http://schemas.openxmlformats.org/markup-compatibility/2006">
          <mc:Choice Requires="x14">
            <control shapeId="7174" r:id="rId9" name="Scroll Bar 6">
              <controlPr defaultSize="0" autoPict="0">
                <anchor moveWithCells="1">
                  <from>
                    <xdr:col>2</xdr:col>
                    <xdr:colOff>28575</xdr:colOff>
                    <xdr:row>22</xdr:row>
                    <xdr:rowOff>28575</xdr:rowOff>
                  </from>
                  <to>
                    <xdr:col>2</xdr:col>
                    <xdr:colOff>1704975</xdr:colOff>
                    <xdr:row>22</xdr:row>
                    <xdr:rowOff>371475</xdr:rowOff>
                  </to>
                </anchor>
              </controlPr>
            </control>
          </mc:Choice>
        </mc:AlternateContent>
        <mc:AlternateContent xmlns:mc="http://schemas.openxmlformats.org/markup-compatibility/2006">
          <mc:Choice Requires="x14">
            <control shapeId="7175" r:id="rId10" name="Scroll Bar 7">
              <controlPr defaultSize="0" autoPict="0">
                <anchor moveWithCells="1">
                  <from>
                    <xdr:col>2</xdr:col>
                    <xdr:colOff>0</xdr:colOff>
                    <xdr:row>27</xdr:row>
                    <xdr:rowOff>28575</xdr:rowOff>
                  </from>
                  <to>
                    <xdr:col>2</xdr:col>
                    <xdr:colOff>1704975</xdr:colOff>
                    <xdr:row>27</xdr:row>
                    <xdr:rowOff>409575</xdr:rowOff>
                  </to>
                </anchor>
              </controlPr>
            </control>
          </mc:Choice>
        </mc:AlternateContent>
        <mc:AlternateContent xmlns:mc="http://schemas.openxmlformats.org/markup-compatibility/2006">
          <mc:Choice Requires="x14">
            <control shapeId="7176" r:id="rId11" name="Scroll Bar 8">
              <controlPr defaultSize="0" autoPict="0">
                <anchor moveWithCells="1">
                  <from>
                    <xdr:col>2</xdr:col>
                    <xdr:colOff>28575</xdr:colOff>
                    <xdr:row>18</xdr:row>
                    <xdr:rowOff>66675</xdr:rowOff>
                  </from>
                  <to>
                    <xdr:col>2</xdr:col>
                    <xdr:colOff>1704975</xdr:colOff>
                    <xdr:row>19</xdr:row>
                    <xdr:rowOff>0</xdr:rowOff>
                  </to>
                </anchor>
              </controlPr>
            </control>
          </mc:Choice>
        </mc:AlternateContent>
        <mc:AlternateContent xmlns:mc="http://schemas.openxmlformats.org/markup-compatibility/2006">
          <mc:Choice Requires="x14">
            <control shapeId="7177" r:id="rId12" name="Scroll Bar 9">
              <controlPr defaultSize="0" autoPict="0">
                <anchor moveWithCells="1">
                  <from>
                    <xdr:col>1</xdr:col>
                    <xdr:colOff>3238500</xdr:colOff>
                    <xdr:row>26</xdr:row>
                    <xdr:rowOff>114300</xdr:rowOff>
                  </from>
                  <to>
                    <xdr:col>2</xdr:col>
                    <xdr:colOff>1704975</xdr:colOff>
                    <xdr:row>26</xdr:row>
                    <xdr:rowOff>371475</xdr:rowOff>
                  </to>
                </anchor>
              </controlPr>
            </control>
          </mc:Choice>
        </mc:AlternateContent>
        <mc:AlternateContent xmlns:mc="http://schemas.openxmlformats.org/markup-compatibility/2006">
          <mc:Choice Requires="x14">
            <control shapeId="7179" r:id="rId13" name="Scroll Bar 11">
              <controlPr defaultSize="0" autoPict="0">
                <anchor moveWithCells="1">
                  <from>
                    <xdr:col>2</xdr:col>
                    <xdr:colOff>28575</xdr:colOff>
                    <xdr:row>23</xdr:row>
                    <xdr:rowOff>114300</xdr:rowOff>
                  </from>
                  <to>
                    <xdr:col>2</xdr:col>
                    <xdr:colOff>1704975</xdr:colOff>
                    <xdr:row>23</xdr:row>
                    <xdr:rowOff>457200</xdr:rowOff>
                  </to>
                </anchor>
              </controlPr>
            </control>
          </mc:Choice>
        </mc:AlternateContent>
        <mc:AlternateContent xmlns:mc="http://schemas.openxmlformats.org/markup-compatibility/2006">
          <mc:Choice Requires="x14">
            <control shapeId="7180" r:id="rId14" name="Scroll Bar 12">
              <controlPr defaultSize="0" autoPict="0">
                <anchor moveWithCells="1">
                  <from>
                    <xdr:col>2</xdr:col>
                    <xdr:colOff>28575</xdr:colOff>
                    <xdr:row>24</xdr:row>
                    <xdr:rowOff>104775</xdr:rowOff>
                  </from>
                  <to>
                    <xdr:col>2</xdr:col>
                    <xdr:colOff>1704975</xdr:colOff>
                    <xdr:row>24</xdr:row>
                    <xdr:rowOff>447675</xdr:rowOff>
                  </to>
                </anchor>
              </controlPr>
            </control>
          </mc:Choice>
        </mc:AlternateContent>
        <mc:AlternateContent xmlns:mc="http://schemas.openxmlformats.org/markup-compatibility/2006">
          <mc:Choice Requires="x14">
            <control shapeId="7181" r:id="rId15" name="Scroll Bar 13">
              <controlPr defaultSize="0" autoPict="0">
                <anchor moveWithCells="1">
                  <from>
                    <xdr:col>2</xdr:col>
                    <xdr:colOff>28575</xdr:colOff>
                    <xdr:row>25</xdr:row>
                    <xdr:rowOff>66675</xdr:rowOff>
                  </from>
                  <to>
                    <xdr:col>2</xdr:col>
                    <xdr:colOff>1704975</xdr:colOff>
                    <xdr:row>25</xdr:row>
                    <xdr:rowOff>409575</xdr:rowOff>
                  </to>
                </anchor>
              </controlPr>
            </control>
          </mc:Choice>
        </mc:AlternateContent>
        <mc:AlternateContent xmlns:mc="http://schemas.openxmlformats.org/markup-compatibility/2006">
          <mc:Choice Requires="x14">
            <control shapeId="7182" r:id="rId16" name="Scroll Bar 14">
              <controlPr defaultSize="0" autoPict="0">
                <anchor moveWithCells="1">
                  <from>
                    <xdr:col>2</xdr:col>
                    <xdr:colOff>28575</xdr:colOff>
                    <xdr:row>28</xdr:row>
                    <xdr:rowOff>114300</xdr:rowOff>
                  </from>
                  <to>
                    <xdr:col>2</xdr:col>
                    <xdr:colOff>1704975</xdr:colOff>
                    <xdr:row>28</xdr:row>
                    <xdr:rowOff>457200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EF13B4F-7048-4F63-8B50-2EF2235FE429}">
          <x14:formula1>
            <xm:f>Lists!$A$6:$A$9</xm:f>
          </x14:formula1>
          <xm:sqref>E18:E29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674D9-B0E6-4459-9AAA-4C838AA66A20}">
  <dimension ref="A1:H45"/>
  <sheetViews>
    <sheetView showGridLines="0" workbookViewId="0">
      <selection activeCell="A19" sqref="A19"/>
    </sheetView>
  </sheetViews>
  <sheetFormatPr defaultColWidth="8.625" defaultRowHeight="14.25"/>
  <cols>
    <col min="1" max="1" width="45.625" style="36" customWidth="1"/>
    <col min="2" max="2" width="42.5" style="36" customWidth="1"/>
    <col min="3" max="3" width="22.875" style="36" customWidth="1"/>
    <col min="4" max="4" width="37.625" style="36" customWidth="1"/>
    <col min="5" max="5" width="22.625" style="36" customWidth="1"/>
    <col min="6" max="6" width="56.125" style="36" customWidth="1"/>
    <col min="7" max="7" width="9.625" style="36" customWidth="1"/>
    <col min="8" max="8" width="5.625" style="36" customWidth="1"/>
    <col min="9" max="16384" width="8.625" style="36"/>
  </cols>
  <sheetData>
    <row r="1" spans="1:8" ht="15">
      <c r="A1" s="121" t="s">
        <v>99</v>
      </c>
      <c r="B1" s="122"/>
      <c r="C1" s="122"/>
      <c r="D1" s="122"/>
      <c r="E1" s="122"/>
      <c r="F1" s="122"/>
      <c r="G1" s="122"/>
      <c r="H1" s="123"/>
    </row>
    <row r="2" spans="1:8">
      <c r="A2" s="70" t="s">
        <v>26</v>
      </c>
      <c r="B2"/>
      <c r="C2"/>
      <c r="D2"/>
      <c r="E2"/>
      <c r="F2"/>
      <c r="G2"/>
      <c r="H2"/>
    </row>
    <row r="3" spans="1:8" ht="18">
      <c r="A3" s="184" t="s">
        <v>100</v>
      </c>
      <c r="B3" s="185"/>
      <c r="C3" s="58"/>
      <c r="D3" s="58"/>
      <c r="E3" s="58"/>
      <c r="F3" s="58"/>
      <c r="G3" s="58"/>
      <c r="H3" s="59"/>
    </row>
    <row r="4" spans="1:8">
      <c r="A4" s="168" t="s">
        <v>101</v>
      </c>
      <c r="B4" s="169"/>
      <c r="C4" s="143"/>
      <c r="D4" s="143"/>
      <c r="E4" s="143"/>
      <c r="F4" s="143"/>
      <c r="G4" s="143"/>
      <c r="H4" s="144"/>
    </row>
    <row r="5" spans="1:8" ht="45.6" customHeight="1">
      <c r="A5" s="178" t="s">
        <v>102</v>
      </c>
      <c r="B5" s="179"/>
      <c r="C5" s="106" t="s">
        <v>4</v>
      </c>
      <c r="D5" s="101"/>
      <c r="E5" s="101"/>
      <c r="F5" s="101"/>
      <c r="G5" s="101"/>
      <c r="H5" s="102"/>
    </row>
    <row r="6" spans="1:8" ht="30" customHeight="1">
      <c r="A6" s="180" t="s">
        <v>56</v>
      </c>
      <c r="B6" s="181"/>
      <c r="C6"/>
      <c r="D6"/>
      <c r="E6"/>
      <c r="F6"/>
      <c r="G6"/>
      <c r="H6"/>
    </row>
    <row r="7" spans="1:8">
      <c r="A7" s="135" t="s">
        <v>57</v>
      </c>
      <c r="B7"/>
      <c r="C7"/>
      <c r="D7"/>
      <c r="E7"/>
      <c r="F7"/>
      <c r="G7"/>
      <c r="H7"/>
    </row>
    <row r="8" spans="1:8" ht="17.25">
      <c r="A8" s="82" t="s">
        <v>58</v>
      </c>
      <c r="B8" s="71" t="s">
        <v>59</v>
      </c>
      <c r="C8"/>
      <c r="D8"/>
      <c r="E8"/>
      <c r="F8"/>
      <c r="G8"/>
      <c r="H8"/>
    </row>
    <row r="9" spans="1:8" ht="42.75">
      <c r="A9" s="63" t="s">
        <v>60</v>
      </c>
      <c r="B9" s="51"/>
      <c r="C9"/>
      <c r="D9"/>
      <c r="E9"/>
      <c r="F9"/>
      <c r="G9"/>
      <c r="H9"/>
    </row>
    <row r="10" spans="1:8" ht="17.25">
      <c r="A10" s="170" t="s">
        <v>61</v>
      </c>
      <c r="B10" s="170"/>
      <c r="C10"/>
      <c r="D10"/>
      <c r="E10"/>
      <c r="F10"/>
      <c r="G10"/>
      <c r="H10"/>
    </row>
    <row r="11" spans="1:8" ht="57">
      <c r="A11" s="62" t="s">
        <v>103</v>
      </c>
      <c r="B11" s="51"/>
      <c r="C11"/>
      <c r="D11"/>
      <c r="E11"/>
      <c r="F11"/>
      <c r="G11"/>
      <c r="H11"/>
    </row>
    <row r="12" spans="1:8" ht="42.75">
      <c r="A12" s="62" t="s">
        <v>104</v>
      </c>
      <c r="B12" s="51"/>
      <c r="C12"/>
      <c r="D12"/>
      <c r="E12"/>
      <c r="F12"/>
      <c r="G12"/>
      <c r="H12"/>
    </row>
    <row r="13" spans="1:8" ht="17.25">
      <c r="A13" s="170" t="s">
        <v>64</v>
      </c>
      <c r="B13" s="170"/>
      <c r="C13"/>
      <c r="D13"/>
      <c r="E13"/>
      <c r="F13"/>
      <c r="G13"/>
      <c r="H13"/>
    </row>
    <row r="14" spans="1:8" ht="111" customHeight="1">
      <c r="A14" s="62" t="s">
        <v>105</v>
      </c>
      <c r="B14" s="51"/>
      <c r="C14"/>
      <c r="D14"/>
      <c r="E14"/>
      <c r="F14"/>
      <c r="G14"/>
      <c r="H14"/>
    </row>
    <row r="15" spans="1:8">
      <c r="A15" s="84"/>
      <c r="B15"/>
      <c r="C15"/>
      <c r="D15"/>
      <c r="E15"/>
      <c r="F15"/>
      <c r="G15"/>
      <c r="H15"/>
    </row>
    <row r="16" spans="1:8" ht="24" customHeight="1">
      <c r="A16" s="121" t="s">
        <v>66</v>
      </c>
      <c r="B16" s="138"/>
      <c r="C16" s="122"/>
      <c r="D16" s="122"/>
      <c r="E16" s="122"/>
      <c r="F16" s="122"/>
      <c r="G16" s="122"/>
      <c r="H16" s="123"/>
    </row>
    <row r="17" spans="1:8" s="48" customFormat="1" ht="45">
      <c r="A17" s="130" t="s">
        <v>67</v>
      </c>
      <c r="B17" s="130" t="s">
        <v>68</v>
      </c>
      <c r="C17" s="131" t="s">
        <v>69</v>
      </c>
      <c r="D17" s="131" t="s">
        <v>70</v>
      </c>
      <c r="E17" s="131" t="s">
        <v>71</v>
      </c>
      <c r="F17" s="131" t="s">
        <v>31</v>
      </c>
      <c r="G17" s="130" t="s">
        <v>72</v>
      </c>
      <c r="H17" s="130" t="s">
        <v>73</v>
      </c>
    </row>
    <row r="18" spans="1:8" ht="39.75" customHeight="1">
      <c r="A18" s="32" t="s">
        <v>106</v>
      </c>
      <c r="B18" s="4"/>
      <c r="C18" s="51"/>
      <c r="D18" s="51"/>
      <c r="E18" s="51"/>
      <c r="F18" s="62">
        <f>(IF(D18=0,"Awaiting value",(IF(AND(D18&lt;25,D18&gt;0),"We have identified failures in the process that pose a significant risk",(IF(AND(D18&gt;24,D18&lt;50),"We have identified risks posed to the systems in place and improvement is required/need to be addressed with medium priority",(IF(AND(D18&gt;49,D18&lt;75),"We have identified no immediate risk is posed to the systems in place, however several shortfalls will need to be addressed with low priority",(IF(D18&gt;74,"We have identified that very good/excellent systems are in place and that no risk has been identified in this process","Void result"))))))))))</f>
      </c>
      <c r="G18" s="100">
        <f>IF(E18=Lists!$A$6,4,(IF(E18=Lists!$A$7,3,(IF(E18=Lists!$A$8,2,(IF(E18=Lists!$A$9,1,"")))))))</f>
      </c>
      <c r="H18" s="100">
        <f>D18*G18</f>
      </c>
    </row>
    <row r="19" spans="1:8" ht="51.75" customHeight="1">
      <c r="A19" s="25" t="s">
        <v>107</v>
      </c>
      <c r="B19" s="4"/>
      <c r="C19" s="51"/>
      <c r="D19" s="51"/>
      <c r="E19" s="51"/>
      <c r="F19" s="62">
        <f t="shared" ref="F19:F29" si="0">(IF(D19=0,"Awaiting value",(IF(AND(D19&lt;25,D19&gt;0),"We have identified failures in the process that pose a significant risk",(IF(AND(D19&gt;24,D19&lt;50),"We have identified risks posed to the systems in place and improvement is required/need to be addressed with medium priority",(IF(AND(D19&gt;49,D19&lt;75),"We have identified no immediate risk is posed to the systems in place, however several shortfalls will need to be addressed with low priority",(IF(D19&gt;74,"We have identified that very good/excellent systems are in place and that no risk has been identified in this process","Void result"))))))))))</f>
      </c>
      <c r="G19" s="100">
        <f>IF(E19=Lists!$A$6,4,(IF(E19=Lists!$A$7,3,(IF(E19=Lists!$A$8,2,(IF(E19=Lists!$A$9,1,"")))))))</f>
      </c>
      <c r="H19" s="100">
        <f t="shared" ref="H19:H29" si="1">D19*G19</f>
      </c>
    </row>
    <row r="20" spans="1:8" ht="40.35" customHeight="1">
      <c r="A20" s="25" t="s">
        <v>108</v>
      </c>
      <c r="B20" s="4"/>
      <c r="C20" s="51"/>
      <c r="D20" s="51"/>
      <c r="E20" s="51"/>
      <c r="F20" s="62">
        <f t="shared" si="0"/>
      </c>
      <c r="G20" s="100">
        <f>IF(E20=Lists!$A$6,4,(IF(E20=Lists!$A$7,3,(IF(E20=Lists!$A$8,2,(IF(E20=Lists!$A$9,1,"")))))))</f>
      </c>
      <c r="H20" s="100">
        <f t="shared" si="1"/>
      </c>
    </row>
    <row r="21" spans="1:8" ht="42.75">
      <c r="A21" s="32" t="s">
        <v>109</v>
      </c>
      <c r="B21" s="4"/>
      <c r="C21" s="51"/>
      <c r="D21" s="51"/>
      <c r="E21" s="51"/>
      <c r="F21" s="62">
        <f t="shared" si="0"/>
      </c>
      <c r="G21" s="100">
        <f>IF(E21=Lists!$A$6,4,(IF(E21=Lists!$A$7,3,(IF(E21=Lists!$A$8,2,(IF(E21=Lists!$A$9,1,"")))))))</f>
      </c>
      <c r="H21" s="100">
        <f t="shared" si="1"/>
      </c>
    </row>
    <row r="22" spans="1:8" ht="41.1" customHeight="1">
      <c r="A22" s="32" t="s">
        <v>110</v>
      </c>
      <c r="B22" s="4"/>
      <c r="C22" s="51"/>
      <c r="D22" s="51"/>
      <c r="E22" s="51"/>
      <c r="F22" s="62">
        <f t="shared" si="0"/>
      </c>
      <c r="G22" s="100">
        <f>IF(E22=Lists!$A$6,4,(IF(E22=Lists!$A$7,3,(IF(E22=Lists!$A$8,2,(IF(E22=Lists!$A$9,1,"")))))))</f>
      </c>
      <c r="H22" s="100">
        <f t="shared" si="1"/>
      </c>
    </row>
    <row r="23" spans="1:8" ht="39.75" customHeight="1">
      <c r="A23" s="32" t="s">
        <v>111</v>
      </c>
      <c r="B23" s="4"/>
      <c r="C23" s="51"/>
      <c r="D23" s="51"/>
      <c r="E23" s="51"/>
      <c r="F23" s="62">
        <f t="shared" si="0"/>
      </c>
      <c r="G23" s="100">
        <f>IF(E23=Lists!$A$6,4,(IF(E23=Lists!$A$7,3,(IF(E23=Lists!$A$8,2,(IF(E23=Lists!$A$9,1,"")))))))</f>
      </c>
      <c r="H23" s="100">
        <f t="shared" si="1"/>
      </c>
    </row>
    <row r="24" spans="1:8" ht="46.5" customHeight="1">
      <c r="A24" s="32" t="s">
        <v>112</v>
      </c>
      <c r="B24" s="4"/>
      <c r="C24" s="51"/>
      <c r="D24" s="51"/>
      <c r="E24" s="51"/>
      <c r="F24" s="62">
        <f t="shared" si="0"/>
      </c>
      <c r="G24" s="100">
        <f>IF(E24=Lists!$A$6,4,(IF(E24=Lists!$A$7,3,(IF(E24=Lists!$A$8,2,(IF(E24=Lists!$A$9,1,"")))))))</f>
      </c>
      <c r="H24" s="100">
        <f t="shared" si="1"/>
      </c>
    </row>
    <row r="25" spans="1:8" ht="45" customHeight="1">
      <c r="A25" s="32" t="s">
        <v>113</v>
      </c>
      <c r="B25" s="4"/>
      <c r="C25" s="51"/>
      <c r="D25" s="51"/>
      <c r="E25" s="51"/>
      <c r="F25" s="62">
        <f t="shared" si="0"/>
      </c>
      <c r="G25" s="100">
        <f>IF(E25=Lists!$A$6,4,(IF(E25=Lists!$A$7,3,(IF(E25=Lists!$A$8,2,(IF(E25=Lists!$A$9,1,"")))))))</f>
      </c>
      <c r="H25" s="100">
        <f t="shared" si="1"/>
      </c>
    </row>
    <row r="26" spans="1:8" ht="35.25" customHeight="1">
      <c r="A26" s="32" t="s">
        <v>114</v>
      </c>
      <c r="B26" s="4"/>
      <c r="C26" s="51"/>
      <c r="D26" s="51"/>
      <c r="E26" s="51"/>
      <c r="F26" s="62">
        <f t="shared" si="0"/>
      </c>
      <c r="G26" s="100">
        <f>IF(E26=Lists!$A$6,4,(IF(E26=Lists!$A$7,3,(IF(E26=Lists!$A$8,2,(IF(E26=Lists!$A$9,1,"")))))))</f>
      </c>
      <c r="H26" s="100">
        <f t="shared" si="1"/>
      </c>
    </row>
    <row r="27" spans="1:8" ht="42.75">
      <c r="A27" s="32" t="s">
        <v>115</v>
      </c>
      <c r="B27" s="4"/>
      <c r="C27" s="51"/>
      <c r="D27" s="51"/>
      <c r="E27" s="51"/>
      <c r="F27" s="62">
        <f t="shared" si="0"/>
      </c>
      <c r="G27" s="100">
        <f>IF(E27=Lists!$A$6,4,(IF(E27=Lists!$A$7,3,(IF(E27=Lists!$A$8,2,(IF(E27=Lists!$A$9,1,"")))))))</f>
      </c>
      <c r="H27" s="100">
        <f t="shared" si="1"/>
      </c>
    </row>
    <row r="28" spans="1:8" ht="42.75">
      <c r="A28" s="32" t="s">
        <v>116</v>
      </c>
      <c r="B28" s="4"/>
      <c r="C28" s="51"/>
      <c r="D28" s="51"/>
      <c r="E28" s="51"/>
      <c r="F28" s="62">
        <f t="shared" si="0"/>
      </c>
      <c r="G28" s="100">
        <f>IF(E28=Lists!$A$6,4,(IF(E28=Lists!$A$7,3,(IF(E28=Lists!$A$8,2,(IF(E28=Lists!$A$9,1,"")))))))</f>
      </c>
      <c r="H28" s="100">
        <f t="shared" si="1"/>
      </c>
    </row>
    <row r="29" spans="1:8" ht="57" customHeight="1">
      <c r="A29" s="32" t="s">
        <v>117</v>
      </c>
      <c r="B29" s="4"/>
      <c r="C29" s="51"/>
      <c r="D29" s="51"/>
      <c r="E29" s="51"/>
      <c r="F29" s="62">
        <f t="shared" si="0"/>
      </c>
      <c r="G29" s="100">
        <f>IF(E29=Lists!$A$6,4,(IF(E29=Lists!$A$7,3,(IF(E29=Lists!$A$8,2,(IF(E29=Lists!$A$9,1,"")))))))</f>
      </c>
      <c r="H29" s="100">
        <f t="shared" si="1"/>
      </c>
    </row>
    <row r="30" spans="1:8">
      <c r="A30" s="51"/>
      <c r="B30" s="51"/>
      <c r="C30" s="51"/>
      <c r="D30" s="51"/>
      <c r="E30" s="51"/>
      <c r="F30" s="51"/>
      <c r="G30" s="51"/>
      <c r="H30" s="51"/>
    </row>
    <row r="31" spans="1:8">
      <c r="A31"/>
      <c r="B31"/>
      <c r="C31"/>
      <c r="D31"/>
      <c r="E31"/>
      <c r="F31"/>
      <c r="G31"/>
      <c r="H31"/>
    </row>
    <row r="32" spans="1:8">
      <c r="A32"/>
      <c r="B32"/>
      <c r="C32"/>
      <c r="D32"/>
      <c r="E32"/>
      <c r="F32"/>
      <c r="G32"/>
      <c r="H32"/>
    </row>
    <row r="33" spans="1:8">
      <c r="A33"/>
      <c r="B33"/>
      <c r="C33"/>
      <c r="D33"/>
      <c r="E33"/>
      <c r="F33"/>
      <c r="G33"/>
      <c r="H33"/>
    </row>
    <row r="34" spans="1:8">
      <c r="A34"/>
      <c r="B34"/>
      <c r="C34"/>
      <c r="D34"/>
      <c r="E34"/>
      <c r="F34"/>
      <c r="G34"/>
      <c r="H34"/>
    </row>
    <row r="35" spans="1:8" ht="15">
      <c r="A35" s="121" t="s">
        <v>90</v>
      </c>
      <c r="B35" s="138"/>
      <c r="C35" s="122"/>
      <c r="D35" s="122"/>
      <c r="E35" s="123"/>
      <c r="F35"/>
      <c r="G35"/>
      <c r="H35"/>
    </row>
    <row r="36" spans="1:8" ht="18.75">
      <c r="A36" s="90" t="s">
        <v>118</v>
      </c>
      <c r="B36" s="91">
        <f>(SUM(H18:H29))/(SUM(G18:G29))</f>
      </c>
      <c r="C36" s="74"/>
      <c r="D36" s="74"/>
      <c r="E36" s="75"/>
      <c r="F36"/>
      <c r="G36"/>
      <c r="H36"/>
    </row>
    <row r="37" spans="1:8" ht="44.25" customHeight="1">
      <c r="A37" s="42" t="s">
        <v>92</v>
      </c>
      <c r="B37" s="85"/>
      <c r="C37" s="182">
        <f>(IF(B37=0,"Awaiting value",(IF(AND(B37&lt;25,B37&gt;0),"We have identified failures in the process that pose a significant risk",(IF(AND(B37&gt;24,B37&lt;50),"We have identified risks posed to the systems in place and improvement is required/need to be addressed with medium priority",(IF(AND(B37&gt;49,B37&lt;75),"We have identified no immediate risk is posed to the systems in place, however several shortfalls will need to be addressed with low priority",(IF(B37&gt;74,"We have identified that very good/excellent systems are in place and that no risk has been identified in this process","Void result"))))))))))</f>
      </c>
      <c r="D37" s="182"/>
      <c r="E37" s="183"/>
      <c r="F37"/>
      <c r="G37"/>
      <c r="H37"/>
    </row>
    <row r="38" spans="1:8" ht="22.35" customHeight="1">
      <c r="A38" s="10"/>
      <c r="B38"/>
      <c r="C38"/>
      <c r="D38"/>
      <c r="E38"/>
      <c r="F38"/>
      <c r="G38"/>
      <c r="H38"/>
    </row>
    <row r="39" spans="1:8" ht="15">
      <c r="A39" s="57" t="s">
        <v>93</v>
      </c>
      <c r="B39" s="142"/>
      <c r="C39"/>
      <c r="D39"/>
      <c r="E39"/>
      <c r="F39"/>
      <c r="G39"/>
      <c r="H39"/>
    </row>
    <row r="40" spans="1:8" ht="22.35" customHeight="1">
      <c r="A40" s="172" t="s">
        <v>94</v>
      </c>
      <c r="B40" s="171"/>
      <c r="C40"/>
      <c r="D40"/>
      <c r="E40"/>
      <c r="F40"/>
      <c r="G40"/>
      <c r="H40"/>
    </row>
    <row r="41" spans="1:8" ht="59.45" customHeight="1">
      <c r="A41" s="176" t="s">
        <v>119</v>
      </c>
      <c r="B41" s="177"/>
      <c r="C41"/>
      <c r="D41"/>
      <c r="E41"/>
      <c r="F41"/>
      <c r="G41"/>
      <c r="H41"/>
    </row>
    <row r="42" spans="1:8" ht="17.25">
      <c r="A42" s="82" t="s">
        <v>96</v>
      </c>
      <c r="B42" s="82" t="s">
        <v>97</v>
      </c>
      <c r="C42"/>
      <c r="D42"/>
      <c r="E42"/>
      <c r="F42"/>
      <c r="G42"/>
      <c r="H42"/>
    </row>
    <row r="43" spans="1:8">
      <c r="A43" s="89">
        <v>1</v>
      </c>
      <c r="B43" s="89">
        <v>1</v>
      </c>
      <c r="C43"/>
      <c r="D43"/>
      <c r="E43"/>
      <c r="F43"/>
      <c r="G43"/>
      <c r="H43"/>
    </row>
    <row r="44" spans="1:8">
      <c r="A44" s="89">
        <v>2</v>
      </c>
      <c r="B44" s="89">
        <v>2</v>
      </c>
      <c r="C44"/>
      <c r="D44"/>
      <c r="E44"/>
      <c r="F44"/>
      <c r="G44"/>
      <c r="H44"/>
    </row>
    <row r="45" spans="1:8">
      <c r="A45" s="89">
        <v>3</v>
      </c>
      <c r="B45" s="89">
        <v>3</v>
      </c>
      <c r="C45"/>
      <c r="D45"/>
      <c r="E45"/>
      <c r="F45"/>
      <c r="G45"/>
      <c r="H45"/>
    </row>
  </sheetData>
  <mergeCells count="9">
    <mergeCell ref="A3:B3"/>
    <mergeCell ref="A10:B10"/>
    <mergeCell ref="A13:B13"/>
    <mergeCell ref="A40:B40"/>
    <mergeCell ref="A41:B41"/>
    <mergeCell ref="A4:B4"/>
    <mergeCell ref="A5:B5"/>
    <mergeCell ref="A6:B6"/>
    <mergeCell ref="C37:E37"/>
  </mergeCells>
  <conditionalFormatting sqref="B37">
    <cfRule type="cellIs" priority="1" operator="equal">
      <formula>0</formula>
    </cfRule>
    <cfRule type="cellIs" dxfId="59" priority="2" operator="between">
      <formula>50</formula>
      <formula>74</formula>
    </cfRule>
    <cfRule type="cellIs" dxfId="58" priority="3" operator="between">
      <formula>25</formula>
      <formula>49</formula>
    </cfRule>
    <cfRule type="cellIs" dxfId="57" priority="4" operator="between">
      <formula>1</formula>
      <formula>24</formula>
    </cfRule>
    <cfRule type="cellIs" dxfId="56" priority="5" operator="greaterThan">
      <formula>74</formula>
    </cfRule>
  </conditionalFormatting>
  <conditionalFormatting sqref="D18:D29">
    <cfRule type="cellIs" priority="6" operator="equal">
      <formula>0</formula>
    </cfRule>
    <cfRule type="cellIs" dxfId="55" priority="7" operator="between">
      <formula>50</formula>
      <formula>74</formula>
    </cfRule>
    <cfRule type="cellIs" dxfId="54" priority="8" operator="between">
      <formula>25</formula>
      <formula>49</formula>
    </cfRule>
    <cfRule type="cellIs" dxfId="53" priority="9" operator="between">
      <formula>1</formula>
      <formula>24</formula>
    </cfRule>
    <cfRule type="cellIs" dxfId="52" priority="10" operator="greaterThan">
      <formula>74</formula>
    </cfRule>
  </conditionalFormatting>
  <dataValidations count="1">
    <dataValidation type="whole" allowBlank="1" showInputMessage="1" showErrorMessage="1" sqref="B37" xr:uid="{A61F62F8-BB80-4785-A7AF-3897F44C7161}">
      <formula1>1</formula1>
      <formula2>100</formula2>
    </dataValidation>
  </dataValidations>
  <hyperlinks>
    <hyperlink ref="A2" location="Contents!A1" display="Return to Contents" xr:uid="{034D875C-AAF4-475B-8779-D595DAE16568}"/>
    <hyperlink ref="C5" r:id="rId1" display="https://e-sd.org/M4bLm/" xr:uid="{E38F1F9B-88BF-41F3-9ECF-C7858D924818}"/>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4337" r:id="rId5" name="Scroll Bar 1">
              <controlPr defaultSize="0" autoPict="0">
                <anchor moveWithCells="1">
                  <from>
                    <xdr:col>2</xdr:col>
                    <xdr:colOff>38100</xdr:colOff>
                    <xdr:row>17</xdr:row>
                    <xdr:rowOff>66675</xdr:rowOff>
                  </from>
                  <to>
                    <xdr:col>2</xdr:col>
                    <xdr:colOff>1704975</xdr:colOff>
                    <xdr:row>17</xdr:row>
                    <xdr:rowOff>447675</xdr:rowOff>
                  </to>
                </anchor>
              </controlPr>
            </control>
          </mc:Choice>
        </mc:AlternateContent>
        <mc:AlternateContent xmlns:mc="http://schemas.openxmlformats.org/markup-compatibility/2006">
          <mc:Choice Requires="x14">
            <control shapeId="14338" r:id="rId6" name="Scroll Bar 2">
              <controlPr defaultSize="0" autoPict="0">
                <anchor moveWithCells="1">
                  <from>
                    <xdr:col>2</xdr:col>
                    <xdr:colOff>28575</xdr:colOff>
                    <xdr:row>19</xdr:row>
                    <xdr:rowOff>38100</xdr:rowOff>
                  </from>
                  <to>
                    <xdr:col>2</xdr:col>
                    <xdr:colOff>1704975</xdr:colOff>
                    <xdr:row>19</xdr:row>
                    <xdr:rowOff>447675</xdr:rowOff>
                  </to>
                </anchor>
              </controlPr>
            </control>
          </mc:Choice>
        </mc:AlternateContent>
        <mc:AlternateContent xmlns:mc="http://schemas.openxmlformats.org/markup-compatibility/2006">
          <mc:Choice Requires="x14">
            <control shapeId="14339" r:id="rId7" name="Scroll Bar 3">
              <controlPr defaultSize="0" autoPict="0">
                <anchor moveWithCells="1">
                  <from>
                    <xdr:col>2</xdr:col>
                    <xdr:colOff>28575</xdr:colOff>
                    <xdr:row>20</xdr:row>
                    <xdr:rowOff>66675</xdr:rowOff>
                  </from>
                  <to>
                    <xdr:col>2</xdr:col>
                    <xdr:colOff>1685925</xdr:colOff>
                    <xdr:row>20</xdr:row>
                    <xdr:rowOff>419100</xdr:rowOff>
                  </to>
                </anchor>
              </controlPr>
            </control>
          </mc:Choice>
        </mc:AlternateContent>
        <mc:AlternateContent xmlns:mc="http://schemas.openxmlformats.org/markup-compatibility/2006">
          <mc:Choice Requires="x14">
            <control shapeId="14340" r:id="rId8" name="Scroll Bar 4">
              <controlPr defaultSize="0" autoPict="0">
                <anchor moveWithCells="1">
                  <from>
                    <xdr:col>2</xdr:col>
                    <xdr:colOff>38100</xdr:colOff>
                    <xdr:row>21</xdr:row>
                    <xdr:rowOff>104775</xdr:rowOff>
                  </from>
                  <to>
                    <xdr:col>2</xdr:col>
                    <xdr:colOff>1704975</xdr:colOff>
                    <xdr:row>21</xdr:row>
                    <xdr:rowOff>447675</xdr:rowOff>
                  </to>
                </anchor>
              </controlPr>
            </control>
          </mc:Choice>
        </mc:AlternateContent>
        <mc:AlternateContent xmlns:mc="http://schemas.openxmlformats.org/markup-compatibility/2006">
          <mc:Choice Requires="x14">
            <control shapeId="14341" r:id="rId9" name="Scroll Bar 5">
              <controlPr defaultSize="0" autoPict="0">
                <anchor moveWithCells="1">
                  <from>
                    <xdr:col>2</xdr:col>
                    <xdr:colOff>38100</xdr:colOff>
                    <xdr:row>22</xdr:row>
                    <xdr:rowOff>28575</xdr:rowOff>
                  </from>
                  <to>
                    <xdr:col>2</xdr:col>
                    <xdr:colOff>1704975</xdr:colOff>
                    <xdr:row>22</xdr:row>
                    <xdr:rowOff>485775</xdr:rowOff>
                  </to>
                </anchor>
              </controlPr>
            </control>
          </mc:Choice>
        </mc:AlternateContent>
        <mc:AlternateContent xmlns:mc="http://schemas.openxmlformats.org/markup-compatibility/2006">
          <mc:Choice Requires="x14">
            <control shapeId="14342" r:id="rId10" name="Scroll Bar 6">
              <controlPr defaultSize="0" autoPict="0">
                <anchor moveWithCells="1">
                  <from>
                    <xdr:col>2</xdr:col>
                    <xdr:colOff>28575</xdr:colOff>
                    <xdr:row>27</xdr:row>
                    <xdr:rowOff>28575</xdr:rowOff>
                  </from>
                  <to>
                    <xdr:col>2</xdr:col>
                    <xdr:colOff>1704975</xdr:colOff>
                    <xdr:row>27</xdr:row>
                    <xdr:rowOff>390525</xdr:rowOff>
                  </to>
                </anchor>
              </controlPr>
            </control>
          </mc:Choice>
        </mc:AlternateContent>
        <mc:AlternateContent xmlns:mc="http://schemas.openxmlformats.org/markup-compatibility/2006">
          <mc:Choice Requires="x14">
            <control shapeId="14343" r:id="rId11" name="Scroll Bar 7">
              <controlPr defaultSize="0" autoPict="0">
                <anchor moveWithCells="1">
                  <from>
                    <xdr:col>2</xdr:col>
                    <xdr:colOff>28575</xdr:colOff>
                    <xdr:row>18</xdr:row>
                    <xdr:rowOff>66675</xdr:rowOff>
                  </from>
                  <to>
                    <xdr:col>2</xdr:col>
                    <xdr:colOff>1704975</xdr:colOff>
                    <xdr:row>18</xdr:row>
                    <xdr:rowOff>533400</xdr:rowOff>
                  </to>
                </anchor>
              </controlPr>
            </control>
          </mc:Choice>
        </mc:AlternateContent>
        <mc:AlternateContent xmlns:mc="http://schemas.openxmlformats.org/markup-compatibility/2006">
          <mc:Choice Requires="x14">
            <control shapeId="14344" r:id="rId12" name="Scroll Bar 8">
              <controlPr defaultSize="0" autoPict="0">
                <anchor moveWithCells="1">
                  <from>
                    <xdr:col>2</xdr:col>
                    <xdr:colOff>9525</xdr:colOff>
                    <xdr:row>26</xdr:row>
                    <xdr:rowOff>123825</xdr:rowOff>
                  </from>
                  <to>
                    <xdr:col>2</xdr:col>
                    <xdr:colOff>1704975</xdr:colOff>
                    <xdr:row>26</xdr:row>
                    <xdr:rowOff>371475</xdr:rowOff>
                  </to>
                </anchor>
              </controlPr>
            </control>
          </mc:Choice>
        </mc:AlternateContent>
        <mc:AlternateContent xmlns:mc="http://schemas.openxmlformats.org/markup-compatibility/2006">
          <mc:Choice Requires="x14">
            <control shapeId="14345" r:id="rId13" name="Scroll Bar 9">
              <controlPr defaultSize="0" autoPict="0">
                <anchor moveWithCells="1">
                  <from>
                    <xdr:col>2</xdr:col>
                    <xdr:colOff>28575</xdr:colOff>
                    <xdr:row>23</xdr:row>
                    <xdr:rowOff>104775</xdr:rowOff>
                  </from>
                  <to>
                    <xdr:col>2</xdr:col>
                    <xdr:colOff>1704975</xdr:colOff>
                    <xdr:row>23</xdr:row>
                    <xdr:rowOff>485775</xdr:rowOff>
                  </to>
                </anchor>
              </controlPr>
            </control>
          </mc:Choice>
        </mc:AlternateContent>
        <mc:AlternateContent xmlns:mc="http://schemas.openxmlformats.org/markup-compatibility/2006">
          <mc:Choice Requires="x14">
            <control shapeId="14346" r:id="rId14" name="Scroll Bar 10">
              <controlPr defaultSize="0" autoPict="0">
                <anchor moveWithCells="1">
                  <from>
                    <xdr:col>2</xdr:col>
                    <xdr:colOff>28575</xdr:colOff>
                    <xdr:row>24</xdr:row>
                    <xdr:rowOff>104775</xdr:rowOff>
                  </from>
                  <to>
                    <xdr:col>2</xdr:col>
                    <xdr:colOff>1666875</xdr:colOff>
                    <xdr:row>24</xdr:row>
                    <xdr:rowOff>457200</xdr:rowOff>
                  </to>
                </anchor>
              </controlPr>
            </control>
          </mc:Choice>
        </mc:AlternateContent>
        <mc:AlternateContent xmlns:mc="http://schemas.openxmlformats.org/markup-compatibility/2006">
          <mc:Choice Requires="x14">
            <control shapeId="14347" r:id="rId15" name="Scroll Bar 11">
              <controlPr defaultSize="0" autoPict="0">
                <anchor moveWithCells="1">
                  <from>
                    <xdr:col>2</xdr:col>
                    <xdr:colOff>28575</xdr:colOff>
                    <xdr:row>25</xdr:row>
                    <xdr:rowOff>66675</xdr:rowOff>
                  </from>
                  <to>
                    <xdr:col>2</xdr:col>
                    <xdr:colOff>1704975</xdr:colOff>
                    <xdr:row>25</xdr:row>
                    <xdr:rowOff>409575</xdr:rowOff>
                  </to>
                </anchor>
              </controlPr>
            </control>
          </mc:Choice>
        </mc:AlternateContent>
        <mc:AlternateContent xmlns:mc="http://schemas.openxmlformats.org/markup-compatibility/2006">
          <mc:Choice Requires="x14">
            <control shapeId="14348" r:id="rId16" name="Scroll Bar 12">
              <controlPr defaultSize="0" autoPict="0">
                <anchor moveWithCells="1">
                  <from>
                    <xdr:col>2</xdr:col>
                    <xdr:colOff>0</xdr:colOff>
                    <xdr:row>28</xdr:row>
                    <xdr:rowOff>104775</xdr:rowOff>
                  </from>
                  <to>
                    <xdr:col>2</xdr:col>
                    <xdr:colOff>1704975</xdr:colOff>
                    <xdr:row>28</xdr:row>
                    <xdr:rowOff>409575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37132E6F-DFB6-4DED-B831-A57444D82DE9}">
          <x14:formula1>
            <xm:f>Lists!$A$6:$A$9</xm:f>
          </x14:formula1>
          <xm:sqref>E18:E29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909FE-FBBD-47DD-8061-A25621DBBC2A}">
  <dimension ref="A1:H45"/>
  <sheetViews>
    <sheetView showGridLines="0" workbookViewId="0">
      <selection activeCell="C17" sqref="C17"/>
    </sheetView>
  </sheetViews>
  <sheetFormatPr defaultColWidth="8.625" defaultRowHeight="14.25"/>
  <cols>
    <col min="1" max="1" width="45.625" style="36" customWidth="1"/>
    <col min="2" max="2" width="42.5" style="36" customWidth="1"/>
    <col min="3" max="3" width="22.875" style="36" customWidth="1"/>
    <col min="4" max="4" width="9.5" style="36" customWidth="1"/>
    <col min="5" max="5" width="22.625" style="36" customWidth="1"/>
    <col min="6" max="6" width="56.125" style="36" customWidth="1"/>
    <col min="7" max="7" width="9.5" style="36" customWidth="1"/>
    <col min="8" max="8" width="5.625" style="36" customWidth="1"/>
    <col min="9" max="16384" width="8.625" style="36"/>
  </cols>
  <sheetData>
    <row r="1" spans="1:8" ht="15">
      <c r="A1" s="96" t="s">
        <v>120</v>
      </c>
      <c r="B1" s="103"/>
      <c r="C1" s="103"/>
      <c r="D1" s="103"/>
      <c r="E1" s="103"/>
      <c r="F1" s="103"/>
      <c r="G1" s="103"/>
      <c r="H1" s="104"/>
    </row>
    <row r="2" spans="1:8">
      <c r="A2" s="46" t="s">
        <v>26</v>
      </c>
      <c r="B2"/>
      <c r="C2"/>
      <c r="D2"/>
      <c r="E2"/>
      <c r="F2"/>
      <c r="G2"/>
      <c r="H2" s="47"/>
    </row>
    <row r="3" spans="1:8" ht="18">
      <c r="A3" s="191" t="s">
        <v>121</v>
      </c>
      <c r="B3" s="192"/>
      <c r="C3" s="94"/>
      <c r="D3" s="94"/>
      <c r="E3" s="94"/>
      <c r="F3" s="94"/>
      <c r="G3" s="94"/>
      <c r="H3" s="95"/>
    </row>
    <row r="4" spans="1:8" ht="39.6" customHeight="1">
      <c r="A4" s="193" t="s">
        <v>122</v>
      </c>
      <c r="B4" s="194"/>
      <c r="C4" s="80"/>
      <c r="D4" s="80"/>
      <c r="E4" s="80"/>
      <c r="F4" s="80"/>
      <c r="G4" s="80"/>
      <c r="H4" s="79"/>
    </row>
    <row r="5" spans="1:8" ht="46.5" customHeight="1">
      <c r="A5" s="178" t="s">
        <v>123</v>
      </c>
      <c r="B5" s="179"/>
      <c r="C5" s="106" t="s">
        <v>4</v>
      </c>
      <c r="D5" s="101"/>
      <c r="E5" s="101"/>
      <c r="F5" s="101"/>
      <c r="G5" s="101"/>
      <c r="H5" s="102"/>
    </row>
    <row r="6" spans="1:8" ht="34.35" customHeight="1">
      <c r="A6" s="188" t="s">
        <v>56</v>
      </c>
      <c r="B6" s="189"/>
      <c r="C6"/>
      <c r="D6"/>
      <c r="E6"/>
      <c r="F6"/>
      <c r="G6"/>
      <c r="H6"/>
    </row>
    <row r="7" spans="1:8">
      <c r="A7" s="135" t="s">
        <v>57</v>
      </c>
      <c r="B7"/>
      <c r="C7"/>
      <c r="D7"/>
      <c r="E7"/>
      <c r="F7"/>
      <c r="G7"/>
      <c r="H7"/>
    </row>
    <row r="8" spans="1:8" ht="17.25">
      <c r="A8" s="82" t="s">
        <v>58</v>
      </c>
      <c r="B8" s="71" t="s">
        <v>59</v>
      </c>
      <c r="C8"/>
      <c r="D8"/>
      <c r="E8"/>
      <c r="F8"/>
      <c r="G8"/>
      <c r="H8"/>
    </row>
    <row r="9" spans="1:8" ht="42.75">
      <c r="A9" s="62" t="s">
        <v>60</v>
      </c>
      <c r="B9" s="51"/>
      <c r="C9" s="190"/>
      <c r="D9" s="190"/>
      <c r="E9"/>
      <c r="F9"/>
      <c r="G9"/>
      <c r="H9"/>
    </row>
    <row r="10" spans="1:8" ht="17.25">
      <c r="A10" s="170" t="s">
        <v>61</v>
      </c>
      <c r="B10" s="170"/>
      <c r="C10"/>
      <c r="D10"/>
      <c r="E10"/>
      <c r="F10"/>
      <c r="G10"/>
      <c r="H10"/>
    </row>
    <row r="11" spans="1:8" ht="42.75">
      <c r="A11" s="62" t="s">
        <v>124</v>
      </c>
      <c r="B11" s="51"/>
      <c r="C11"/>
      <c r="D11"/>
      <c r="E11"/>
      <c r="F11"/>
      <c r="G11"/>
      <c r="H11"/>
    </row>
    <row r="12" spans="1:8" ht="42.75">
      <c r="A12" s="62" t="s">
        <v>125</v>
      </c>
      <c r="B12" s="51"/>
      <c r="C12"/>
      <c r="D12"/>
      <c r="E12"/>
      <c r="F12"/>
      <c r="G12"/>
      <c r="H12"/>
    </row>
    <row r="13" spans="1:8" ht="42.75">
      <c r="A13" s="62" t="s">
        <v>126</v>
      </c>
      <c r="B13" s="51"/>
      <c r="C13"/>
      <c r="D13"/>
      <c r="E13"/>
      <c r="F13"/>
      <c r="G13"/>
      <c r="H13"/>
    </row>
    <row r="14" spans="1:8" ht="17.25">
      <c r="A14" s="170" t="s">
        <v>64</v>
      </c>
      <c r="B14" s="170"/>
      <c r="C14"/>
      <c r="D14"/>
      <c r="E14"/>
      <c r="F14"/>
      <c r="G14"/>
      <c r="H14"/>
    </row>
    <row r="15" spans="1:8" ht="256.5">
      <c r="A15" s="146" t="s">
        <v>127</v>
      </c>
      <c r="B15" s="98"/>
      <c r="C15"/>
      <c r="D15"/>
      <c r="E15"/>
      <c r="F15"/>
      <c r="G15"/>
      <c r="H15"/>
    </row>
    <row r="16" spans="1:8" ht="24" customHeight="1">
      <c r="A16" s="96" t="s">
        <v>66</v>
      </c>
      <c r="B16" s="157"/>
      <c r="C16" s="103"/>
      <c r="D16" s="103"/>
      <c r="E16" s="103"/>
      <c r="F16" s="103"/>
      <c r="G16" s="103"/>
      <c r="H16" s="104"/>
    </row>
    <row r="17" spans="1:8" s="48" customFormat="1" ht="45">
      <c r="A17" s="130" t="s">
        <v>67</v>
      </c>
      <c r="B17" s="130" t="s">
        <v>68</v>
      </c>
      <c r="C17" s="131" t="s">
        <v>69</v>
      </c>
      <c r="D17" s="131" t="s">
        <v>70</v>
      </c>
      <c r="E17" s="131" t="s">
        <v>71</v>
      </c>
      <c r="F17" s="131" t="s">
        <v>31</v>
      </c>
      <c r="G17" s="130" t="s">
        <v>72</v>
      </c>
      <c r="H17" s="130" t="s">
        <v>73</v>
      </c>
    </row>
    <row r="18" spans="1:8" ht="39.75" customHeight="1">
      <c r="A18" s="32" t="s">
        <v>128</v>
      </c>
      <c r="B18" s="4"/>
      <c r="C18" s="51"/>
      <c r="D18" s="51"/>
      <c r="E18" s="51"/>
      <c r="F18" s="62">
        <f>(IF(D18=0,"Awaiting value",(IF(AND(D18&lt;25,D18&gt;0),"We have identified failures in the process that pose a significant risk",(IF(AND(D18&gt;24,D18&lt;50),"We have identified risks posed to the systems in place and improvement is required/need to be addressed with medium priority",(IF(AND(D18&gt;49,D18&lt;75),"We have identified no immediate risk is posed to the systems in place, however several shortfalls will need to be addressed with low priority",(IF(D18&gt;74,"We have identified that very good/excellent systems are in place and that no risk has been identified in this process","Void result"))))))))))</f>
      </c>
      <c r="G18" s="100">
        <f>IF(E18=Lists!$A$6,4,(IF(E18=Lists!$A$7,3,(IF(E18=Lists!$A$8,2,(IF(E18=Lists!$A$9,1,"")))))))</f>
      </c>
      <c r="H18" s="100">
        <f>D18*G18</f>
      </c>
    </row>
    <row r="19" spans="1:8" ht="39.75" customHeight="1">
      <c r="A19" s="32" t="s">
        <v>129</v>
      </c>
      <c r="B19" s="4"/>
      <c r="C19" s="51"/>
      <c r="D19" s="51"/>
      <c r="E19" s="51"/>
      <c r="F19" s="62"/>
      <c r="G19" s="100"/>
      <c r="H19" s="100"/>
    </row>
    <row r="20" spans="1:8" ht="79.349999999999994" customHeight="1">
      <c r="A20" s="32" t="s">
        <v>130</v>
      </c>
      <c r="B20" s="4"/>
      <c r="C20" s="51"/>
      <c r="D20" s="51"/>
      <c r="E20" s="51"/>
      <c r="F20" s="62"/>
      <c r="G20" s="100"/>
      <c r="H20" s="100"/>
    </row>
    <row r="21" spans="1:8" ht="51.75" customHeight="1">
      <c r="A21" s="32" t="s">
        <v>131</v>
      </c>
      <c r="B21" s="4"/>
      <c r="C21" s="51"/>
      <c r="D21" s="51"/>
      <c r="E21" s="51"/>
      <c r="F21" s="62">
        <f t="shared" ref="F21:F31" si="0">(IF(D21=0,"Awaiting value",(IF(AND(D21&lt;25,D21&gt;0),"We have identified failures in the process that pose a significant risk",(IF(AND(D21&gt;24,D21&lt;50),"We have identified risks posed to the systems in place and improvement is required/need to be addressed with medium priority",(IF(AND(D21&gt;49,D21&lt;75),"We have identified no immediate risk is posed to the systems in place, however several shortfalls will need to be addressed with low priority",(IF(D21&gt;74,"We have identified that very good/excellent systems are in place and that no risk has been identified in this process","Void result"))))))))))</f>
      </c>
      <c r="G21" s="100">
        <f>IF(E21=Lists!$A$6,4,(IF(E21=Lists!$A$7,3,(IF(E21=Lists!$A$8,2,(IF(E21=Lists!$A$9,1,"")))))))</f>
      </c>
      <c r="H21" s="100">
        <f t="shared" ref="H21:H31" si="1">D21*G21</f>
      </c>
    </row>
    <row r="22" spans="1:8" ht="40.35" customHeight="1">
      <c r="A22" s="32" t="s">
        <v>132</v>
      </c>
      <c r="B22" s="4"/>
      <c r="C22" s="51"/>
      <c r="D22" s="51"/>
      <c r="E22" s="51"/>
      <c r="F22" s="62">
        <f t="shared" si="0"/>
      </c>
      <c r="G22" s="100">
        <f>IF(E22=Lists!$A$6,4,(IF(E22=Lists!$A$7,3,(IF(E22=Lists!$A$8,2,(IF(E22=Lists!$A$9,1,"")))))))</f>
      </c>
      <c r="H22" s="100">
        <f t="shared" si="1"/>
      </c>
    </row>
    <row r="23" spans="1:8" ht="24" customHeight="1">
      <c r="A23" s="32" t="s">
        <v>133</v>
      </c>
      <c r="B23" s="4"/>
      <c r="C23" s="51"/>
      <c r="D23" s="51"/>
      <c r="E23" s="51"/>
      <c r="F23" s="62">
        <f t="shared" si="0"/>
      </c>
      <c r="G23" s="100">
        <f>IF(E23=Lists!$A$6,4,(IF(E23=Lists!$A$7,3,(IF(E23=Lists!$A$8,2,(IF(E23=Lists!$A$9,1,"")))))))</f>
      </c>
      <c r="H23" s="100">
        <f t="shared" si="1"/>
      </c>
    </row>
    <row r="24" spans="1:8" ht="39" customHeight="1">
      <c r="A24" s="32" t="s">
        <v>134</v>
      </c>
      <c r="B24" s="4"/>
      <c r="C24" s="51"/>
      <c r="D24" s="51"/>
      <c r="E24" s="51"/>
      <c r="F24" s="62">
        <f t="shared" si="0"/>
      </c>
      <c r="G24" s="100">
        <f>IF(E24=Lists!$A$6,4,(IF(E24=Lists!$A$7,3,(IF(E24=Lists!$A$8,2,(IF(E24=Lists!$A$9,1,"")))))))</f>
      </c>
      <c r="H24" s="100">
        <f t="shared" si="1"/>
      </c>
    </row>
    <row r="25" spans="1:8" ht="36.6" customHeight="1">
      <c r="A25" s="32" t="s">
        <v>135</v>
      </c>
      <c r="B25" s="4"/>
      <c r="C25" s="51"/>
      <c r="D25" s="51"/>
      <c r="E25" s="51"/>
      <c r="F25" s="62">
        <f t="shared" si="0"/>
      </c>
      <c r="G25" s="100">
        <f>IF(E25=Lists!$A$6,4,(IF(E25=Lists!$A$7,3,(IF(E25=Lists!$A$8,2,(IF(E25=Lists!$A$9,1,"")))))))</f>
      </c>
      <c r="H25" s="100">
        <f t="shared" si="1"/>
      </c>
    </row>
    <row r="26" spans="1:8" ht="89.1" customHeight="1">
      <c r="A26" s="32" t="s">
        <v>136</v>
      </c>
      <c r="B26" s="4"/>
      <c r="C26" s="51"/>
      <c r="D26" s="51"/>
      <c r="E26" s="51"/>
      <c r="F26" s="62">
        <f t="shared" si="0"/>
      </c>
      <c r="G26" s="100">
        <f>IF(E26=Lists!$A$6,4,(IF(E26=Lists!$A$7,3,(IF(E26=Lists!$A$8,2,(IF(E26=Lists!$A$9,1,"")))))))</f>
      </c>
      <c r="H26" s="100">
        <f t="shared" si="1"/>
      </c>
    </row>
    <row r="27" spans="1:8" ht="45" customHeight="1">
      <c r="A27" s="32" t="s">
        <v>137</v>
      </c>
      <c r="B27" s="4"/>
      <c r="C27" s="51"/>
      <c r="D27" s="51"/>
      <c r="E27" s="51"/>
      <c r="F27" s="62">
        <f t="shared" si="0"/>
      </c>
      <c r="G27" s="100">
        <f>IF(E27=Lists!$A$6,4,(IF(E27=Lists!$A$7,3,(IF(E27=Lists!$A$8,2,(IF(E27=Lists!$A$9,1,"")))))))</f>
      </c>
      <c r="H27" s="100">
        <f t="shared" si="1"/>
      </c>
    </row>
    <row r="28" spans="1:8" ht="35.25" customHeight="1">
      <c r="A28" s="32" t="s">
        <v>138</v>
      </c>
      <c r="B28" s="4"/>
      <c r="C28" s="51"/>
      <c r="D28" s="51"/>
      <c r="E28" s="51"/>
      <c r="F28" s="62">
        <f t="shared" si="0"/>
      </c>
      <c r="G28" s="100">
        <f>IF(E28=Lists!$A$6,4,(IF(E28=Lists!$A$7,3,(IF(E28=Lists!$A$8,2,(IF(E28=Lists!$A$9,1,"")))))))</f>
      </c>
      <c r="H28" s="100">
        <f t="shared" si="1"/>
      </c>
    </row>
    <row r="29" spans="1:8" ht="57">
      <c r="A29" s="32" t="s">
        <v>139</v>
      </c>
      <c r="B29" s="4"/>
      <c r="C29" s="51"/>
      <c r="D29" s="51"/>
      <c r="E29" s="51"/>
      <c r="F29" s="62">
        <f t="shared" si="0"/>
      </c>
      <c r="G29" s="100">
        <f>IF(E29=Lists!$A$6,4,(IF(E29=Lists!$A$7,3,(IF(E29=Lists!$A$8,2,(IF(E29=Lists!$A$9,1,"")))))))</f>
      </c>
      <c r="H29" s="100">
        <f t="shared" si="1"/>
      </c>
    </row>
    <row r="30" spans="1:8" ht="42.75">
      <c r="A30" s="32" t="s">
        <v>140</v>
      </c>
      <c r="B30" s="4"/>
      <c r="C30" s="51"/>
      <c r="D30" s="51"/>
      <c r="E30" s="51"/>
      <c r="F30" s="62">
        <f t="shared" si="0"/>
      </c>
      <c r="G30" s="100">
        <f>IF(E30=Lists!$A$6,4,(IF(E30=Lists!$A$7,3,(IF(E30=Lists!$A$8,2,(IF(E30=Lists!$A$9,1,"")))))))</f>
      </c>
      <c r="H30" s="100">
        <f t="shared" si="1"/>
      </c>
    </row>
    <row r="31" spans="1:8" ht="28.5">
      <c r="A31" s="32" t="s">
        <v>141</v>
      </c>
      <c r="B31" s="4"/>
      <c r="C31" s="51"/>
      <c r="D31" s="51"/>
      <c r="E31" s="51"/>
      <c r="F31" s="62">
        <f t="shared" si="0"/>
      </c>
      <c r="G31" s="100">
        <f>IF(E31=Lists!$A$6,4,(IF(E31=Lists!$A$7,3,(IF(E31=Lists!$A$8,2,(IF(E31=Lists!$A$9,1,"")))))))</f>
      </c>
      <c r="H31" s="100">
        <f t="shared" si="1"/>
      </c>
    </row>
    <row r="32" spans="1:8">
      <c r="A32" s="155"/>
      <c r="B32" s="10"/>
      <c r="C32"/>
      <c r="D32"/>
      <c r="E32"/>
      <c r="F32" s="84"/>
      <c r="G32" s="88"/>
      <c r="H32" s="88"/>
    </row>
    <row r="33" spans="1:8">
      <c r="A33"/>
      <c r="B33"/>
      <c r="C33"/>
      <c r="D33"/>
      <c r="E33"/>
      <c r="F33"/>
      <c r="G33"/>
      <c r="H33"/>
    </row>
    <row r="34" spans="1:8">
      <c r="A34"/>
      <c r="B34"/>
      <c r="C34"/>
      <c r="D34"/>
      <c r="E34"/>
      <c r="F34"/>
      <c r="G34"/>
      <c r="H34"/>
    </row>
    <row r="35" spans="1:8" ht="15">
      <c r="A35" s="96" t="s">
        <v>90</v>
      </c>
      <c r="B35" s="157"/>
      <c r="C35" s="103"/>
      <c r="D35" s="103"/>
      <c r="E35" s="104"/>
      <c r="F35"/>
      <c r="G35"/>
      <c r="H35"/>
    </row>
    <row r="36" spans="1:8" ht="18.75">
      <c r="A36" s="140" t="s">
        <v>118</v>
      </c>
      <c r="B36" s="141">
        <f>(SUM(H18:H31))/(SUM(G18:G31))</f>
      </c>
      <c r="C36"/>
      <c r="D36"/>
      <c r="E36" s="47"/>
      <c r="F36"/>
      <c r="G36"/>
      <c r="H36"/>
    </row>
    <row r="37" spans="1:8" ht="44.25" customHeight="1">
      <c r="A37" s="42" t="s">
        <v>92</v>
      </c>
      <c r="B37" s="85"/>
      <c r="C37" s="182">
        <f>(IF(B37=0,"Awaiting value",(IF(AND(B37&lt;25,B37&gt;0),"We have identified failures in the process that pose a significant risk",(IF(AND(B37&gt;24,B37&lt;50),"We have identified risks posed to the systems in place and improvement is required/need to be addressed with medium priority",(IF(AND(B37&gt;49,B37&lt;75),"We have identified no immediate risk is posed to the systems in place, however several shortfalls will need to be addressed with low priority",(IF(B37&gt;74,"We have identified that very good/excellent systems are in place and that no risk has been identified in this process","Void result"))))))))))</f>
      </c>
      <c r="D37" s="182"/>
      <c r="E37" s="183"/>
      <c r="F37"/>
      <c r="G37"/>
      <c r="H37"/>
    </row>
    <row r="38" spans="1:8" ht="22.35" customHeight="1">
      <c r="A38" s="10"/>
      <c r="B38"/>
      <c r="C38"/>
      <c r="D38"/>
      <c r="E38"/>
      <c r="F38"/>
      <c r="G38"/>
      <c r="H38"/>
    </row>
    <row r="39" spans="1:8" ht="15">
      <c r="A39" s="92" t="s">
        <v>93</v>
      </c>
      <c r="B39" s="156"/>
      <c r="C39"/>
      <c r="D39"/>
      <c r="E39"/>
      <c r="F39"/>
      <c r="G39"/>
      <c r="H39"/>
    </row>
    <row r="40" spans="1:8" ht="22.35" customHeight="1">
      <c r="A40" s="172" t="s">
        <v>94</v>
      </c>
      <c r="B40" s="171"/>
      <c r="C40"/>
      <c r="D40"/>
      <c r="E40"/>
      <c r="F40"/>
      <c r="G40"/>
      <c r="H40"/>
    </row>
    <row r="41" spans="1:8" ht="59.85" customHeight="1">
      <c r="A41" s="186" t="s">
        <v>119</v>
      </c>
      <c r="B41" s="187"/>
      <c r="C41"/>
      <c r="D41"/>
      <c r="E41"/>
      <c r="F41"/>
      <c r="G41"/>
      <c r="H41"/>
    </row>
    <row r="42" spans="1:8" ht="17.25">
      <c r="A42" s="82" t="s">
        <v>96</v>
      </c>
      <c r="B42" s="82" t="s">
        <v>97</v>
      </c>
      <c r="C42"/>
      <c r="D42"/>
      <c r="E42"/>
      <c r="F42"/>
      <c r="G42"/>
      <c r="H42"/>
    </row>
    <row r="43" spans="1:8">
      <c r="A43" s="89">
        <v>1</v>
      </c>
      <c r="B43" s="89">
        <v>1</v>
      </c>
      <c r="C43"/>
      <c r="D43"/>
      <c r="E43"/>
      <c r="F43"/>
      <c r="G43"/>
      <c r="H43"/>
    </row>
    <row r="44" spans="1:8">
      <c r="A44" s="89">
        <v>2</v>
      </c>
      <c r="B44" s="89">
        <v>2</v>
      </c>
      <c r="C44"/>
      <c r="D44"/>
      <c r="E44"/>
      <c r="F44"/>
      <c r="G44"/>
      <c r="H44"/>
    </row>
    <row r="45" spans="1:8">
      <c r="A45" s="89">
        <v>3</v>
      </c>
      <c r="B45" s="89">
        <v>3</v>
      </c>
      <c r="C45"/>
      <c r="D45"/>
      <c r="E45"/>
      <c r="F45"/>
      <c r="G45"/>
      <c r="H45"/>
    </row>
  </sheetData>
  <mergeCells count="10">
    <mergeCell ref="A6:B6"/>
    <mergeCell ref="C9:D9"/>
    <mergeCell ref="A3:B3"/>
    <mergeCell ref="A4:B4"/>
    <mergeCell ref="A5:B5"/>
    <mergeCell ref="A41:B41"/>
    <mergeCell ref="C37:E37"/>
    <mergeCell ref="A10:B10"/>
    <mergeCell ref="A14:B14"/>
    <mergeCell ref="A40:B40"/>
  </mergeCells>
  <conditionalFormatting sqref="B37">
    <cfRule type="cellIs" priority="1" operator="equal">
      <formula>0</formula>
    </cfRule>
    <cfRule type="cellIs" dxfId="51" priority="2" operator="between">
      <formula>50</formula>
      <formula>74</formula>
    </cfRule>
    <cfRule type="cellIs" dxfId="50" priority="3" operator="between">
      <formula>25</formula>
      <formula>49</formula>
    </cfRule>
    <cfRule type="cellIs" dxfId="49" priority="4" operator="between">
      <formula>1</formula>
      <formula>24</formula>
    </cfRule>
    <cfRule type="cellIs" dxfId="48" priority="5" operator="greaterThan">
      <formula>74</formula>
    </cfRule>
  </conditionalFormatting>
  <conditionalFormatting sqref="D18:D32">
    <cfRule type="cellIs" priority="6" operator="equal">
      <formula>0</formula>
    </cfRule>
    <cfRule type="cellIs" dxfId="47" priority="7" operator="between">
      <formula>50</formula>
      <formula>74</formula>
    </cfRule>
    <cfRule type="cellIs" dxfId="46" priority="8" operator="between">
      <formula>25</formula>
      <formula>49</formula>
    </cfRule>
    <cfRule type="cellIs" dxfId="45" priority="9" operator="between">
      <formula>1</formula>
      <formula>24</formula>
    </cfRule>
    <cfRule type="cellIs" dxfId="44" priority="10" operator="greaterThan">
      <formula>74</formula>
    </cfRule>
  </conditionalFormatting>
  <dataValidations count="1">
    <dataValidation type="whole" allowBlank="1" showInputMessage="1" showErrorMessage="1" sqref="B37" xr:uid="{D2680C9F-72CA-46B3-A789-ED0D61867AC5}">
      <formula1>1</formula1>
      <formula2>100</formula2>
    </dataValidation>
  </dataValidations>
  <hyperlinks>
    <hyperlink ref="A2" location="Contents!A1" display="Return to Contents" xr:uid="{E92B3C76-4F98-4E53-A4C1-D07C1F4FFA65}"/>
    <hyperlink ref="C5" r:id="rId1" display="https://e-sd.org/M4bLm/" xr:uid="{74443691-FE32-416C-A697-BA3D43543396}"/>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6385" r:id="rId5" name="Scroll Bar 1">
              <controlPr defaultSize="0" autoPict="0">
                <anchor moveWithCells="1">
                  <from>
                    <xdr:col>2</xdr:col>
                    <xdr:colOff>28575</xdr:colOff>
                    <xdr:row>17</xdr:row>
                    <xdr:rowOff>66675</xdr:rowOff>
                  </from>
                  <to>
                    <xdr:col>2</xdr:col>
                    <xdr:colOff>1704975</xdr:colOff>
                    <xdr:row>17</xdr:row>
                    <xdr:rowOff>447675</xdr:rowOff>
                  </to>
                </anchor>
              </controlPr>
            </control>
          </mc:Choice>
        </mc:AlternateContent>
        <mc:AlternateContent xmlns:mc="http://schemas.openxmlformats.org/markup-compatibility/2006">
          <mc:Choice Requires="x14">
            <control shapeId="16386" r:id="rId6" name="Scroll Bar 2">
              <controlPr defaultSize="0" autoPict="0">
                <anchor moveWithCells="1">
                  <from>
                    <xdr:col>2</xdr:col>
                    <xdr:colOff>28575</xdr:colOff>
                    <xdr:row>21</xdr:row>
                    <xdr:rowOff>38100</xdr:rowOff>
                  </from>
                  <to>
                    <xdr:col>2</xdr:col>
                    <xdr:colOff>1676400</xdr:colOff>
                    <xdr:row>21</xdr:row>
                    <xdr:rowOff>419100</xdr:rowOff>
                  </to>
                </anchor>
              </controlPr>
            </control>
          </mc:Choice>
        </mc:AlternateContent>
        <mc:AlternateContent xmlns:mc="http://schemas.openxmlformats.org/markup-compatibility/2006">
          <mc:Choice Requires="x14">
            <control shapeId="16387" r:id="rId7" name="Scroll Bar 3">
              <controlPr defaultSize="0" autoPict="0">
                <anchor moveWithCells="1">
                  <from>
                    <xdr:col>2</xdr:col>
                    <xdr:colOff>28575</xdr:colOff>
                    <xdr:row>22</xdr:row>
                    <xdr:rowOff>28575</xdr:rowOff>
                  </from>
                  <to>
                    <xdr:col>2</xdr:col>
                    <xdr:colOff>1685925</xdr:colOff>
                    <xdr:row>22</xdr:row>
                    <xdr:rowOff>276225</xdr:rowOff>
                  </to>
                </anchor>
              </controlPr>
            </control>
          </mc:Choice>
        </mc:AlternateContent>
        <mc:AlternateContent xmlns:mc="http://schemas.openxmlformats.org/markup-compatibility/2006">
          <mc:Choice Requires="x14">
            <control shapeId="16388" r:id="rId8" name="Scroll Bar 4">
              <controlPr defaultSize="0" autoPict="0">
                <anchor moveWithCells="1">
                  <from>
                    <xdr:col>2</xdr:col>
                    <xdr:colOff>9525</xdr:colOff>
                    <xdr:row>23</xdr:row>
                    <xdr:rowOff>66675</xdr:rowOff>
                  </from>
                  <to>
                    <xdr:col>2</xdr:col>
                    <xdr:colOff>1704975</xdr:colOff>
                    <xdr:row>23</xdr:row>
                    <xdr:rowOff>447675</xdr:rowOff>
                  </to>
                </anchor>
              </controlPr>
            </control>
          </mc:Choice>
        </mc:AlternateContent>
        <mc:AlternateContent xmlns:mc="http://schemas.openxmlformats.org/markup-compatibility/2006">
          <mc:Choice Requires="x14">
            <control shapeId="16389" r:id="rId9" name="Scroll Bar 5">
              <controlPr defaultSize="0" autoPict="0">
                <anchor moveWithCells="1">
                  <from>
                    <xdr:col>2</xdr:col>
                    <xdr:colOff>28575</xdr:colOff>
                    <xdr:row>24</xdr:row>
                    <xdr:rowOff>28575</xdr:rowOff>
                  </from>
                  <to>
                    <xdr:col>2</xdr:col>
                    <xdr:colOff>1704975</xdr:colOff>
                    <xdr:row>24</xdr:row>
                    <xdr:rowOff>419100</xdr:rowOff>
                  </to>
                </anchor>
              </controlPr>
            </control>
          </mc:Choice>
        </mc:AlternateContent>
        <mc:AlternateContent xmlns:mc="http://schemas.openxmlformats.org/markup-compatibility/2006">
          <mc:Choice Requires="x14">
            <control shapeId="16390" r:id="rId10" name="Scroll Bar 6">
              <controlPr defaultSize="0" autoPict="0">
                <anchor moveWithCells="1">
                  <from>
                    <xdr:col>2</xdr:col>
                    <xdr:colOff>9525</xdr:colOff>
                    <xdr:row>29</xdr:row>
                    <xdr:rowOff>47625</xdr:rowOff>
                  </from>
                  <to>
                    <xdr:col>2</xdr:col>
                    <xdr:colOff>1704975</xdr:colOff>
                    <xdr:row>29</xdr:row>
                    <xdr:rowOff>304800</xdr:rowOff>
                  </to>
                </anchor>
              </controlPr>
            </control>
          </mc:Choice>
        </mc:AlternateContent>
        <mc:AlternateContent xmlns:mc="http://schemas.openxmlformats.org/markup-compatibility/2006">
          <mc:Choice Requires="x14">
            <control shapeId="16392" r:id="rId11" name="Scroll Bar 8">
              <controlPr defaultSize="0" autoPict="0">
                <anchor moveWithCells="1">
                  <from>
                    <xdr:col>2</xdr:col>
                    <xdr:colOff>9525</xdr:colOff>
                    <xdr:row>28</xdr:row>
                    <xdr:rowOff>66675</xdr:rowOff>
                  </from>
                  <to>
                    <xdr:col>2</xdr:col>
                    <xdr:colOff>1676400</xdr:colOff>
                    <xdr:row>28</xdr:row>
                    <xdr:rowOff>619125</xdr:rowOff>
                  </to>
                </anchor>
              </controlPr>
            </control>
          </mc:Choice>
        </mc:AlternateContent>
        <mc:AlternateContent xmlns:mc="http://schemas.openxmlformats.org/markup-compatibility/2006">
          <mc:Choice Requires="x14">
            <control shapeId="16393" r:id="rId12" name="Scroll Bar 9">
              <controlPr defaultSize="0" autoPict="0">
                <anchor moveWithCells="1">
                  <from>
                    <xdr:col>2</xdr:col>
                    <xdr:colOff>9525</xdr:colOff>
                    <xdr:row>25</xdr:row>
                    <xdr:rowOff>104775</xdr:rowOff>
                  </from>
                  <to>
                    <xdr:col>2</xdr:col>
                    <xdr:colOff>1704975</xdr:colOff>
                    <xdr:row>25</xdr:row>
                    <xdr:rowOff>485775</xdr:rowOff>
                  </to>
                </anchor>
              </controlPr>
            </control>
          </mc:Choice>
        </mc:AlternateContent>
        <mc:AlternateContent xmlns:mc="http://schemas.openxmlformats.org/markup-compatibility/2006">
          <mc:Choice Requires="x14">
            <control shapeId="16394" r:id="rId13" name="Scroll Bar 10">
              <controlPr defaultSize="0" autoPict="0">
                <anchor moveWithCells="1">
                  <from>
                    <xdr:col>2</xdr:col>
                    <xdr:colOff>28575</xdr:colOff>
                    <xdr:row>26</xdr:row>
                    <xdr:rowOff>76200</xdr:rowOff>
                  </from>
                  <to>
                    <xdr:col>2</xdr:col>
                    <xdr:colOff>1676400</xdr:colOff>
                    <xdr:row>26</xdr:row>
                    <xdr:rowOff>457200</xdr:rowOff>
                  </to>
                </anchor>
              </controlPr>
            </control>
          </mc:Choice>
        </mc:AlternateContent>
        <mc:AlternateContent xmlns:mc="http://schemas.openxmlformats.org/markup-compatibility/2006">
          <mc:Choice Requires="x14">
            <control shapeId="16395" r:id="rId14" name="Scroll Bar 11">
              <controlPr defaultSize="0" autoPict="0">
                <anchor moveWithCells="1">
                  <from>
                    <xdr:col>2</xdr:col>
                    <xdr:colOff>28575</xdr:colOff>
                    <xdr:row>27</xdr:row>
                    <xdr:rowOff>28575</xdr:rowOff>
                  </from>
                  <to>
                    <xdr:col>2</xdr:col>
                    <xdr:colOff>1704975</xdr:colOff>
                    <xdr:row>27</xdr:row>
                    <xdr:rowOff>381000</xdr:rowOff>
                  </to>
                </anchor>
              </controlPr>
            </control>
          </mc:Choice>
        </mc:AlternateContent>
        <mc:AlternateContent xmlns:mc="http://schemas.openxmlformats.org/markup-compatibility/2006">
          <mc:Choice Requires="x14">
            <control shapeId="16396" r:id="rId15" name="Scroll Bar 12">
              <controlPr defaultSize="0" autoPict="0">
                <anchor moveWithCells="1">
                  <from>
                    <xdr:col>2</xdr:col>
                    <xdr:colOff>0</xdr:colOff>
                    <xdr:row>30</xdr:row>
                    <xdr:rowOff>47625</xdr:rowOff>
                  </from>
                  <to>
                    <xdr:col>2</xdr:col>
                    <xdr:colOff>1704975</xdr:colOff>
                    <xdr:row>30</xdr:row>
                    <xdr:rowOff>304800</xdr:rowOff>
                  </to>
                </anchor>
              </controlPr>
            </control>
          </mc:Choice>
        </mc:AlternateContent>
        <mc:AlternateContent xmlns:mc="http://schemas.openxmlformats.org/markup-compatibility/2006">
          <mc:Choice Requires="x14">
            <control shapeId="16397" r:id="rId16" name="Scroll Bar 13">
              <controlPr defaultSize="0" autoPict="0">
                <anchor moveWithCells="1">
                  <from>
                    <xdr:col>2</xdr:col>
                    <xdr:colOff>9525</xdr:colOff>
                    <xdr:row>18</xdr:row>
                    <xdr:rowOff>66675</xdr:rowOff>
                  </from>
                  <to>
                    <xdr:col>2</xdr:col>
                    <xdr:colOff>1704975</xdr:colOff>
                    <xdr:row>18</xdr:row>
                    <xdr:rowOff>447675</xdr:rowOff>
                  </to>
                </anchor>
              </controlPr>
            </control>
          </mc:Choice>
        </mc:AlternateContent>
        <mc:AlternateContent xmlns:mc="http://schemas.openxmlformats.org/markup-compatibility/2006">
          <mc:Choice Requires="x14">
            <control shapeId="16398" r:id="rId17" name="Scroll Bar 14">
              <controlPr defaultSize="0" autoPict="0">
                <anchor moveWithCells="1">
                  <from>
                    <xdr:col>2</xdr:col>
                    <xdr:colOff>28575</xdr:colOff>
                    <xdr:row>19</xdr:row>
                    <xdr:rowOff>180975</xdr:rowOff>
                  </from>
                  <to>
                    <xdr:col>2</xdr:col>
                    <xdr:colOff>1704975</xdr:colOff>
                    <xdr:row>19</xdr:row>
                    <xdr:rowOff>571500</xdr:rowOff>
                  </to>
                </anchor>
              </controlPr>
            </control>
          </mc:Choice>
        </mc:AlternateContent>
        <mc:AlternateContent xmlns:mc="http://schemas.openxmlformats.org/markup-compatibility/2006">
          <mc:Choice Requires="x14">
            <control shapeId="16399" r:id="rId18" name="Scroll Bar 15">
              <controlPr defaultSize="0" autoPict="0">
                <anchor moveWithCells="1">
                  <from>
                    <xdr:col>2</xdr:col>
                    <xdr:colOff>28575</xdr:colOff>
                    <xdr:row>20</xdr:row>
                    <xdr:rowOff>66675</xdr:rowOff>
                  </from>
                  <to>
                    <xdr:col>2</xdr:col>
                    <xdr:colOff>1676400</xdr:colOff>
                    <xdr:row>20</xdr:row>
                    <xdr:rowOff>600075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F3E1A20-2B0D-4705-9DB4-2FBF33239937}">
          <x14:formula1>
            <xm:f>Lists!$A$6:$A$9</xm:f>
          </x14:formula1>
          <xm:sqref>E18:E32</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B32B7-E63C-4847-9934-D438ECCA605F}">
  <dimension ref="A1:H45"/>
  <sheetViews>
    <sheetView showGridLines="0" workbookViewId="0">
      <selection activeCell="D24" sqref="D24"/>
    </sheetView>
  </sheetViews>
  <sheetFormatPr defaultColWidth="8.625" defaultRowHeight="14.25"/>
  <cols>
    <col min="1" max="1" width="45.625" style="36" customWidth="1"/>
    <col min="2" max="2" width="42" style="36" customWidth="1"/>
    <col min="3" max="3" width="23" style="36" customWidth="1"/>
    <col min="4" max="4" width="9.5" style="36" customWidth="1"/>
    <col min="5" max="5" width="22.625" style="36" customWidth="1"/>
    <col min="6" max="6" width="56.125" style="36" customWidth="1"/>
    <col min="7" max="7" width="9.375" style="36" customWidth="1"/>
    <col min="8" max="8" width="5.625" style="36" customWidth="1"/>
    <col min="9" max="16384" width="8.625" style="36"/>
  </cols>
  <sheetData>
    <row r="1" spans="1:8" ht="15">
      <c r="A1" s="121" t="s">
        <v>142</v>
      </c>
      <c r="B1" s="122"/>
      <c r="C1" s="122"/>
      <c r="D1" s="122"/>
      <c r="E1" s="122"/>
      <c r="F1" s="122"/>
      <c r="G1" s="122"/>
      <c r="H1" s="123"/>
    </row>
    <row r="2" spans="1:8">
      <c r="A2" s="70" t="s">
        <v>26</v>
      </c>
      <c r="B2"/>
      <c r="C2"/>
      <c r="D2"/>
      <c r="E2"/>
      <c r="F2"/>
      <c r="G2"/>
      <c r="H2"/>
    </row>
    <row r="3" spans="1:8" ht="18">
      <c r="A3" s="184" t="s">
        <v>143</v>
      </c>
      <c r="B3" s="185"/>
      <c r="C3" s="58"/>
      <c r="D3" s="58"/>
      <c r="E3" s="58"/>
      <c r="F3" s="58"/>
      <c r="G3" s="58"/>
      <c r="H3" s="59"/>
    </row>
    <row r="4" spans="1:8" ht="32.1" customHeight="1">
      <c r="A4" s="168" t="s">
        <v>144</v>
      </c>
      <c r="B4" s="169"/>
      <c r="C4" s="143"/>
      <c r="D4" s="143"/>
      <c r="E4" s="143"/>
      <c r="F4" s="143"/>
      <c r="G4" s="143"/>
      <c r="H4" s="144"/>
    </row>
    <row r="5" spans="1:8" ht="47.25" customHeight="1">
      <c r="A5" s="178" t="s">
        <v>145</v>
      </c>
      <c r="B5" s="179"/>
      <c r="C5" s="106" t="s">
        <v>4</v>
      </c>
      <c r="D5" s="101"/>
      <c r="E5" s="101"/>
      <c r="F5" s="101"/>
      <c r="G5" s="101"/>
      <c r="H5" s="102"/>
    </row>
    <row r="6" spans="1:8" ht="34.5" customHeight="1">
      <c r="A6" s="195" t="s">
        <v>56</v>
      </c>
      <c r="B6" s="196"/>
      <c r="C6"/>
      <c r="D6"/>
      <c r="E6"/>
      <c r="F6"/>
      <c r="G6"/>
      <c r="H6"/>
    </row>
    <row r="7" spans="1:8">
      <c r="A7" s="135" t="s">
        <v>57</v>
      </c>
      <c r="B7"/>
      <c r="C7"/>
      <c r="D7"/>
      <c r="E7"/>
      <c r="F7"/>
      <c r="G7"/>
      <c r="H7"/>
    </row>
    <row r="8" spans="1:8" ht="17.25">
      <c r="A8" s="82" t="s">
        <v>58</v>
      </c>
      <c r="B8" s="71" t="s">
        <v>59</v>
      </c>
      <c r="C8"/>
      <c r="D8"/>
      <c r="E8"/>
      <c r="F8"/>
      <c r="G8"/>
      <c r="H8"/>
    </row>
    <row r="9" spans="1:8" ht="42.75">
      <c r="A9" s="62" t="s">
        <v>60</v>
      </c>
      <c r="B9" s="51"/>
      <c r="C9"/>
      <c r="D9"/>
      <c r="E9"/>
      <c r="F9"/>
      <c r="G9"/>
      <c r="H9"/>
    </row>
    <row r="10" spans="1:8" ht="17.25">
      <c r="A10" s="170" t="s">
        <v>61</v>
      </c>
      <c r="B10" s="170"/>
      <c r="C10"/>
      <c r="D10"/>
      <c r="E10"/>
      <c r="F10"/>
      <c r="G10"/>
      <c r="H10"/>
    </row>
    <row r="11" spans="1:8" ht="28.5">
      <c r="A11" s="62" t="s">
        <v>146</v>
      </c>
      <c r="B11" s="51"/>
      <c r="C11"/>
      <c r="D11"/>
      <c r="E11"/>
      <c r="F11"/>
      <c r="G11"/>
      <c r="H11"/>
    </row>
    <row r="12" spans="1:8">
      <c r="A12" s="62"/>
      <c r="B12" s="51"/>
      <c r="C12"/>
      <c r="D12"/>
      <c r="E12"/>
      <c r="F12"/>
      <c r="G12"/>
      <c r="H12"/>
    </row>
    <row r="13" spans="1:8" ht="17.25">
      <c r="A13" s="170" t="s">
        <v>64</v>
      </c>
      <c r="B13" s="170"/>
      <c r="C13"/>
      <c r="D13"/>
      <c r="E13"/>
      <c r="F13"/>
      <c r="G13"/>
      <c r="H13"/>
    </row>
    <row r="14" spans="1:8" ht="199.5">
      <c r="A14" s="62" t="s">
        <v>147</v>
      </c>
      <c r="B14" s="51"/>
      <c r="C14"/>
      <c r="D14"/>
      <c r="E14"/>
      <c r="F14"/>
      <c r="G14"/>
      <c r="H14"/>
    </row>
    <row r="15" spans="1:8">
      <c r="A15" s="84"/>
      <c r="B15"/>
      <c r="C15"/>
      <c r="D15"/>
      <c r="E15"/>
      <c r="F15"/>
      <c r="G15"/>
      <c r="H15"/>
    </row>
    <row r="16" spans="1:8" ht="24" customHeight="1">
      <c r="A16" s="121" t="s">
        <v>66</v>
      </c>
      <c r="B16" s="138"/>
      <c r="C16" s="122"/>
      <c r="D16" s="122"/>
      <c r="E16" s="122"/>
      <c r="F16" s="122"/>
      <c r="G16" s="122"/>
      <c r="H16" s="123"/>
    </row>
    <row r="17" spans="1:8" s="48" customFormat="1" ht="45">
      <c r="A17" s="130" t="s">
        <v>67</v>
      </c>
      <c r="B17" s="130" t="s">
        <v>68</v>
      </c>
      <c r="C17" s="131" t="s">
        <v>69</v>
      </c>
      <c r="D17" s="131" t="s">
        <v>70</v>
      </c>
      <c r="E17" s="131" t="s">
        <v>71</v>
      </c>
      <c r="F17" s="131" t="s">
        <v>31</v>
      </c>
      <c r="G17" s="130" t="s">
        <v>72</v>
      </c>
      <c r="H17" s="130" t="s">
        <v>73</v>
      </c>
    </row>
    <row r="18" spans="1:8" ht="39.75" customHeight="1">
      <c r="A18" s="25" t="s">
        <v>148</v>
      </c>
      <c r="B18" s="4"/>
      <c r="C18" s="51"/>
      <c r="D18" s="51"/>
      <c r="E18" s="51"/>
      <c r="F18" s="62">
        <f>(IF(D18=0,"Awaiting value",(IF(AND(D18&lt;25,D18&gt;0),"We have identified failures in the process that pose a significant risk",(IF(AND(D18&gt;24,D18&lt;50),"We have identified risks posed to the systems in place and improvement is required/need to be addressed with medium priority",(IF(AND(D18&gt;49,D18&lt;75),"We have identified no immediate risk is posed to the systems in place, however several shortfalls will need to be addressed with low priority",(IF(D18&gt;74,"We have identified that very good/excellent systems are in place and that no risk has been identified in this process","Void result"))))))))))</f>
      </c>
      <c r="G18" s="100">
        <f>IF(E18=Lists!$A$6,4,(IF(E18=Lists!$A$7,3,(IF(E18=Lists!$A$8,2,(IF(E18=Lists!$A$9,1,"")))))))</f>
      </c>
      <c r="H18" s="100">
        <f>D18*G18</f>
      </c>
    </row>
    <row r="19" spans="1:8" ht="51.75" customHeight="1">
      <c r="A19" s="25" t="s">
        <v>149</v>
      </c>
      <c r="B19" s="4"/>
      <c r="C19" s="51"/>
      <c r="D19" s="51"/>
      <c r="E19" s="51"/>
      <c r="F19" s="62">
        <f t="shared" ref="F19:F32" si="0">(IF(D19=0,"Awaiting value",(IF(AND(D19&lt;25,D19&gt;0),"We have identified failures in the process that pose a significant risk",(IF(AND(D19&gt;24,D19&lt;50),"We have identified risks posed to the systems in place and improvement is required/need to be addressed with medium priority",(IF(AND(D19&gt;49,D19&lt;75),"We have identified no immediate risk is posed to the systems in place, however several shortfalls will need to be addressed with low priority",(IF(D19&gt;74,"We have identified that very good/excellent systems are in place and that no risk has been identified in this process","Void result"))))))))))</f>
      </c>
      <c r="G19" s="100">
        <f>IF(E19=Lists!$A$6,4,(IF(E19=Lists!$A$7,3,(IF(E19=Lists!$A$8,2,(IF(E19=Lists!$A$9,1,"")))))))</f>
      </c>
      <c r="H19" s="100">
        <f t="shared" ref="H19:H30" si="1">D19*G19</f>
      </c>
    </row>
    <row r="20" spans="1:8" ht="40.35" customHeight="1">
      <c r="A20" s="25" t="s">
        <v>150</v>
      </c>
      <c r="B20" s="4"/>
      <c r="C20" s="51"/>
      <c r="D20" s="51"/>
      <c r="E20" s="51"/>
      <c r="F20" s="62">
        <f t="shared" si="0"/>
      </c>
      <c r="G20" s="100">
        <f>IF(E20=Lists!$A$6,4,(IF(E20=Lists!$A$7,3,(IF(E20=Lists!$A$8,2,(IF(E20=Lists!$A$9,1,"")))))))</f>
      </c>
      <c r="H20" s="100">
        <f t="shared" si="1"/>
      </c>
    </row>
    <row r="21" spans="1:8" ht="85.5">
      <c r="A21" s="25" t="s">
        <v>151</v>
      </c>
      <c r="B21" s="4"/>
      <c r="C21" s="51"/>
      <c r="D21" s="51"/>
      <c r="E21" s="51"/>
      <c r="F21" s="62">
        <f t="shared" si="0"/>
      </c>
      <c r="G21" s="100">
        <f>IF(E21=Lists!$A$6,4,(IF(E21=Lists!$A$7,3,(IF(E21=Lists!$A$8,2,(IF(E21=Lists!$A$9,1,"")))))))</f>
      </c>
      <c r="H21" s="100">
        <f t="shared" si="1"/>
      </c>
    </row>
    <row r="22" spans="1:8" ht="39" customHeight="1">
      <c r="A22" s="25" t="s">
        <v>152</v>
      </c>
      <c r="B22" s="4"/>
      <c r="C22" s="51"/>
      <c r="D22" s="51"/>
      <c r="E22" s="51"/>
      <c r="F22" s="62">
        <f t="shared" si="0"/>
      </c>
      <c r="G22" s="100">
        <f>IF(E22=Lists!$A$6,4,(IF(E22=Lists!$A$7,3,(IF(E22=Lists!$A$8,2,(IF(E22=Lists!$A$9,1,"")))))))</f>
      </c>
      <c r="H22" s="100">
        <f t="shared" si="1"/>
      </c>
    </row>
    <row r="23" spans="1:8" ht="39.75" customHeight="1">
      <c r="A23" s="25" t="s">
        <v>153</v>
      </c>
      <c r="B23" s="4"/>
      <c r="C23" s="51"/>
      <c r="D23" s="51"/>
      <c r="E23" s="51"/>
      <c r="F23" s="62">
        <f t="shared" si="0"/>
      </c>
      <c r="G23" s="100">
        <f>IF(E23=Lists!$A$6,4,(IF(E23=Lists!$A$7,3,(IF(E23=Lists!$A$8,2,(IF(E23=Lists!$A$9,1,"")))))))</f>
      </c>
      <c r="H23" s="100">
        <f t="shared" si="1"/>
      </c>
    </row>
    <row r="24" spans="1:8" ht="46.5" customHeight="1">
      <c r="A24" s="25" t="s">
        <v>154</v>
      </c>
      <c r="B24" s="4"/>
      <c r="C24" s="51"/>
      <c r="D24" s="51"/>
      <c r="E24" s="51"/>
      <c r="F24" s="62">
        <f t="shared" si="0"/>
      </c>
      <c r="G24" s="100">
        <f>IF(E24=Lists!$A$6,4,(IF(E24=Lists!$A$7,3,(IF(E24=Lists!$A$8,2,(IF(E24=Lists!$A$9,1,"")))))))</f>
      </c>
      <c r="H24" s="100">
        <f t="shared" si="1"/>
      </c>
    </row>
    <row r="25" spans="1:8" ht="45" customHeight="1">
      <c r="A25" s="25" t="s">
        <v>155</v>
      </c>
      <c r="B25" s="4"/>
      <c r="C25" s="51"/>
      <c r="D25" s="51"/>
      <c r="E25" s="51"/>
      <c r="F25" s="62">
        <f t="shared" si="0"/>
      </c>
      <c r="G25" s="100">
        <f>IF(E25=Lists!$A$6,4,(IF(E25=Lists!$A$7,3,(IF(E25=Lists!$A$8,2,(IF(E25=Lists!$A$9,1,"")))))))</f>
      </c>
      <c r="H25" s="100">
        <f t="shared" si="1"/>
      </c>
    </row>
    <row r="26" spans="1:8" ht="35.25" customHeight="1">
      <c r="A26" s="25" t="s">
        <v>156</v>
      </c>
      <c r="B26" s="4"/>
      <c r="C26" s="51"/>
      <c r="D26" s="51"/>
      <c r="E26" s="51"/>
      <c r="F26" s="62">
        <f t="shared" si="0"/>
      </c>
      <c r="G26" s="100">
        <f>IF(E26=Lists!$A$6,4,(IF(E26=Lists!$A$7,3,(IF(E26=Lists!$A$8,2,(IF(E26=Lists!$A$9,1,"")))))))</f>
      </c>
      <c r="H26" s="100">
        <f t="shared" si="1"/>
      </c>
    </row>
    <row r="27" spans="1:8" ht="42.75">
      <c r="A27" s="25" t="s">
        <v>157</v>
      </c>
      <c r="B27" s="4"/>
      <c r="C27" s="51"/>
      <c r="D27" s="51"/>
      <c r="E27" s="51"/>
      <c r="F27" s="62">
        <f t="shared" si="0"/>
      </c>
      <c r="G27" s="100">
        <f>IF(E27=Lists!$A$6,4,(IF(E27=Lists!$A$7,3,(IF(E27=Lists!$A$8,2,(IF(E27=Lists!$A$9,1,"")))))))</f>
      </c>
      <c r="H27" s="100">
        <f t="shared" si="1"/>
      </c>
    </row>
    <row r="28" spans="1:8" ht="42.75">
      <c r="A28" s="25" t="s">
        <v>158</v>
      </c>
      <c r="B28" s="4"/>
      <c r="C28" s="51"/>
      <c r="D28" s="51"/>
      <c r="E28" s="51"/>
      <c r="F28" s="62">
        <f t="shared" si="0"/>
      </c>
      <c r="G28" s="100">
        <f>IF(E28=Lists!$A$6,4,(IF(E28=Lists!$A$7,3,(IF(E28=Lists!$A$8,2,(IF(E28=Lists!$A$9,1,"")))))))</f>
      </c>
      <c r="H28" s="100">
        <f t="shared" si="1"/>
      </c>
    </row>
    <row r="29" spans="1:8" ht="42.75">
      <c r="A29" s="25" t="s">
        <v>159</v>
      </c>
      <c r="B29" s="4"/>
      <c r="C29" s="51"/>
      <c r="D29" s="51"/>
      <c r="E29" s="51"/>
      <c r="F29" s="62">
        <f t="shared" ref="F29" si="2">(IF(D29=0,"Awaiting value",(IF(AND(D29&lt;25,D29&gt;0),"We have identified failures in the process that pose a significant risk",(IF(AND(D29&gt;24,D29&lt;50),"We have identified risks posed to the systems in place and improvement is required/need to be addressed with medium priority",(IF(AND(D29&gt;49,D29&lt;75),"We have identified no immediate risk is posed to the systems in place, however several shortfalls will need to be addressed with low priority",(IF(D29&gt;74,"We have identified that very good/excellent systems are in place and that no risk has been identified in this process","Void result"))))))))))</f>
      </c>
      <c r="G29" s="100">
        <f>IF(E29=Lists!$A$6,4,(IF(E29=Lists!$A$7,3,(IF(E29=Lists!$A$8,2,(IF(E29=Lists!$A$9,1,"")))))))</f>
      </c>
      <c r="H29" s="100">
        <f t="shared" ref="H29" si="3">D29*G29</f>
      </c>
    </row>
    <row r="30" spans="1:8" ht="42.75">
      <c r="A30" s="25" t="s">
        <v>160</v>
      </c>
      <c r="B30" s="4"/>
      <c r="C30" s="51"/>
      <c r="D30" s="51"/>
      <c r="E30" s="51"/>
      <c r="F30" s="62">
        <f t="shared" si="0"/>
      </c>
      <c r="G30" s="100">
        <f>IF(E30=Lists!$A$6,4,(IF(E30=Lists!$A$7,3,(IF(E30=Lists!$A$8,2,(IF(E30=Lists!$A$9,1,"")))))))</f>
      </c>
      <c r="H30" s="100">
        <f t="shared" si="1"/>
      </c>
    </row>
    <row r="31" spans="1:8" ht="42.75">
      <c r="A31" s="25" t="s">
        <v>161</v>
      </c>
      <c r="B31" s="51"/>
      <c r="C31" s="51"/>
      <c r="D31" s="51"/>
      <c r="E31" s="51"/>
      <c r="F31" s="62">
        <f t="shared" si="0"/>
      </c>
      <c r="G31" s="100">
        <f>IF(E31=Lists!$A$6,4,(IF(E31=Lists!$A$7,3,(IF(E31=Lists!$A$8,2,(IF(E31=Lists!$A$9,1,"")))))))</f>
      </c>
      <c r="H31" s="100">
        <f t="shared" ref="H31:H32" si="4">D31*G31</f>
      </c>
    </row>
    <row r="32" spans="1:8" ht="42.75">
      <c r="A32" s="25" t="s">
        <v>162</v>
      </c>
      <c r="B32" s="51"/>
      <c r="C32" s="51"/>
      <c r="D32" s="51"/>
      <c r="E32" s="51"/>
      <c r="F32" s="62">
        <f t="shared" si="0"/>
      </c>
      <c r="G32" s="100">
        <f>IF(E32=Lists!$A$6,4,(IF(E32=Lists!$A$7,3,(IF(E32=Lists!$A$8,2,(IF(E32=Lists!$A$9,1,"")))))))</f>
      </c>
      <c r="H32" s="100">
        <f t="shared" si="4"/>
      </c>
    </row>
    <row r="33" spans="1:8">
      <c r="A33" s="159"/>
      <c r="B33"/>
      <c r="C33"/>
      <c r="D33"/>
      <c r="E33"/>
      <c r="F33"/>
      <c r="G33"/>
      <c r="H33"/>
    </row>
    <row r="34" spans="1:8">
      <c r="A34" s="159"/>
      <c r="B34"/>
      <c r="C34"/>
      <c r="D34"/>
      <c r="E34"/>
      <c r="F34"/>
      <c r="G34"/>
      <c r="H34"/>
    </row>
    <row r="35" spans="1:8" ht="15">
      <c r="A35" s="121" t="s">
        <v>90</v>
      </c>
      <c r="B35" s="138"/>
      <c r="C35" s="122"/>
      <c r="D35" s="122"/>
      <c r="E35" s="123"/>
      <c r="F35"/>
      <c r="G35"/>
      <c r="H35"/>
    </row>
    <row r="36" spans="1:8" ht="18.75">
      <c r="A36" s="90" t="s">
        <v>118</v>
      </c>
      <c r="B36" s="91">
        <f>(SUM(H18:H32))/(SUM(G18:G32))</f>
      </c>
      <c r="C36"/>
      <c r="D36"/>
      <c r="E36" s="47"/>
      <c r="F36"/>
      <c r="G36"/>
      <c r="H36"/>
    </row>
    <row r="37" spans="1:8" ht="44.25" customHeight="1">
      <c r="A37" s="42" t="s">
        <v>92</v>
      </c>
      <c r="B37" s="85"/>
      <c r="C37" s="182">
        <f>(IF(B37=0,"Awaiting value",(IF(AND(B37&lt;25,B37&gt;0),"We have identified failures in the process that pose a significant risk",(IF(AND(B37&gt;24,B37&lt;50),"We have identified risks posed to the systems in place and improvement is required/need to be addressed with medium priority",(IF(AND(B37&gt;49,B37&lt;75),"We have identified no immediate risk is posed to the systems in place, however several shortfalls will need to be addressed with low priority",(IF(B37&gt;74,"We have identified that very good/excellent systems are in place and that no risk has been identified in this process","Void result"))))))))))</f>
      </c>
      <c r="D37" s="182"/>
      <c r="E37" s="183"/>
      <c r="F37"/>
      <c r="G37"/>
      <c r="H37"/>
    </row>
    <row r="38" spans="1:8" ht="22.35" customHeight="1">
      <c r="A38" s="10"/>
      <c r="B38"/>
      <c r="C38"/>
      <c r="D38"/>
      <c r="E38"/>
      <c r="F38"/>
      <c r="G38"/>
      <c r="H38"/>
    </row>
    <row r="39" spans="1:8" ht="15">
      <c r="A39" s="57" t="s">
        <v>93</v>
      </c>
      <c r="B39" s="142"/>
      <c r="C39"/>
      <c r="D39"/>
      <c r="E39"/>
      <c r="F39"/>
      <c r="G39"/>
      <c r="H39"/>
    </row>
    <row r="40" spans="1:8" ht="22.35" customHeight="1">
      <c r="A40" s="172" t="s">
        <v>94</v>
      </c>
      <c r="B40" s="171"/>
      <c r="C40"/>
      <c r="D40"/>
      <c r="E40"/>
      <c r="F40"/>
      <c r="G40"/>
      <c r="H40"/>
    </row>
    <row r="41" spans="1:8" ht="62.85" customHeight="1">
      <c r="A41" s="176" t="s">
        <v>119</v>
      </c>
      <c r="B41" s="177"/>
      <c r="C41"/>
      <c r="D41"/>
      <c r="E41"/>
      <c r="F41"/>
      <c r="G41"/>
      <c r="H41"/>
    </row>
    <row r="42" spans="1:8" ht="17.25">
      <c r="A42" s="82" t="s">
        <v>96</v>
      </c>
      <c r="B42" s="82" t="s">
        <v>97</v>
      </c>
      <c r="C42"/>
      <c r="D42"/>
      <c r="E42"/>
      <c r="F42"/>
      <c r="G42"/>
      <c r="H42"/>
    </row>
    <row r="43" spans="1:8">
      <c r="A43" s="89">
        <v>1</v>
      </c>
      <c r="B43" s="89">
        <v>1</v>
      </c>
      <c r="C43"/>
      <c r="D43"/>
      <c r="E43"/>
      <c r="F43"/>
      <c r="G43"/>
      <c r="H43"/>
    </row>
    <row r="44" spans="1:8">
      <c r="A44" s="89">
        <v>2</v>
      </c>
      <c r="B44" s="89">
        <v>2</v>
      </c>
      <c r="C44"/>
      <c r="D44"/>
      <c r="E44"/>
      <c r="F44"/>
      <c r="G44"/>
      <c r="H44"/>
    </row>
    <row r="45" spans="1:8">
      <c r="A45" s="89">
        <v>3</v>
      </c>
      <c r="B45" s="89">
        <v>3</v>
      </c>
      <c r="C45"/>
      <c r="D45"/>
      <c r="E45"/>
      <c r="F45"/>
      <c r="G45"/>
      <c r="H45"/>
    </row>
  </sheetData>
  <mergeCells count="9">
    <mergeCell ref="A3:B3"/>
    <mergeCell ref="A4:B4"/>
    <mergeCell ref="A5:B5"/>
    <mergeCell ref="A41:B41"/>
    <mergeCell ref="C37:E37"/>
    <mergeCell ref="A10:B10"/>
    <mergeCell ref="A13:B13"/>
    <mergeCell ref="A40:B40"/>
    <mergeCell ref="A6:B6"/>
  </mergeCells>
  <conditionalFormatting sqref="B37">
    <cfRule type="cellIs" priority="6" operator="equal">
      <formula>0</formula>
    </cfRule>
    <cfRule type="cellIs" dxfId="43" priority="7" operator="between">
      <formula>50</formula>
      <formula>74</formula>
    </cfRule>
    <cfRule type="cellIs" dxfId="42" priority="8" operator="between">
      <formula>25</formula>
      <formula>49</formula>
    </cfRule>
    <cfRule type="cellIs" dxfId="41" priority="9" operator="between">
      <formula>1</formula>
      <formula>24</formula>
    </cfRule>
    <cfRule type="cellIs" dxfId="40" priority="10" operator="greaterThan">
      <formula>74</formula>
    </cfRule>
  </conditionalFormatting>
  <conditionalFormatting sqref="D18:D32">
    <cfRule type="cellIs" priority="1" operator="equal">
      <formula>0</formula>
    </cfRule>
    <cfRule type="cellIs" dxfId="39" priority="2" operator="between">
      <formula>50</formula>
      <formula>74</formula>
    </cfRule>
    <cfRule type="cellIs" dxfId="38" priority="3" operator="between">
      <formula>25</formula>
      <formula>49</formula>
    </cfRule>
    <cfRule type="cellIs" dxfId="37" priority="4" operator="between">
      <formula>1</formula>
      <formula>24</formula>
    </cfRule>
    <cfRule type="cellIs" dxfId="36" priority="5" operator="greaterThan">
      <formula>74</formula>
    </cfRule>
  </conditionalFormatting>
  <dataValidations count="1">
    <dataValidation type="whole" allowBlank="1" showInputMessage="1" showErrorMessage="1" sqref="B37" xr:uid="{7B714EC3-ECDE-4EC0-8677-B2D61C468294}">
      <formula1>1</formula1>
      <formula2>100</formula2>
    </dataValidation>
  </dataValidations>
  <hyperlinks>
    <hyperlink ref="A2" location="Contents!A1" display="Return to Contents" xr:uid="{2FB1EDE7-9424-4238-BF95-60FA7AF1FEA7}"/>
    <hyperlink ref="C5" r:id="rId1" display="https://e-sd.org/M4bLm/" xr:uid="{E162A274-BB85-4954-BD22-A9B70DF6EA55}"/>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7409" r:id="rId5" name="Scroll Bar 1">
              <controlPr defaultSize="0" autoPict="0">
                <anchor moveWithCells="1">
                  <from>
                    <xdr:col>2</xdr:col>
                    <xdr:colOff>0</xdr:colOff>
                    <xdr:row>25</xdr:row>
                    <xdr:rowOff>28575</xdr:rowOff>
                  </from>
                  <to>
                    <xdr:col>2</xdr:col>
                    <xdr:colOff>1685925</xdr:colOff>
                    <xdr:row>25</xdr:row>
                    <xdr:rowOff>371475</xdr:rowOff>
                  </to>
                </anchor>
              </controlPr>
            </control>
          </mc:Choice>
        </mc:AlternateContent>
        <mc:AlternateContent xmlns:mc="http://schemas.openxmlformats.org/markup-compatibility/2006">
          <mc:Choice Requires="x14">
            <control shapeId="17410" r:id="rId6" name="Scroll Bar 2">
              <controlPr defaultSize="0" autoPict="0">
                <anchor moveWithCells="1">
                  <from>
                    <xdr:col>2</xdr:col>
                    <xdr:colOff>38100</xdr:colOff>
                    <xdr:row>19</xdr:row>
                    <xdr:rowOff>38100</xdr:rowOff>
                  </from>
                  <to>
                    <xdr:col>2</xdr:col>
                    <xdr:colOff>1704975</xdr:colOff>
                    <xdr:row>24</xdr:row>
                    <xdr:rowOff>104775</xdr:rowOff>
                  </to>
                </anchor>
              </controlPr>
            </control>
          </mc:Choice>
        </mc:AlternateContent>
        <mc:AlternateContent xmlns:mc="http://schemas.openxmlformats.org/markup-compatibility/2006">
          <mc:Choice Requires="x14">
            <control shapeId="17411" r:id="rId7" name="Scroll Bar 3">
              <controlPr defaultSize="0" autoPict="0">
                <anchor moveWithCells="1">
                  <from>
                    <xdr:col>2</xdr:col>
                    <xdr:colOff>28575</xdr:colOff>
                    <xdr:row>23</xdr:row>
                    <xdr:rowOff>38100</xdr:rowOff>
                  </from>
                  <to>
                    <xdr:col>2</xdr:col>
                    <xdr:colOff>1685925</xdr:colOff>
                    <xdr:row>23</xdr:row>
                    <xdr:rowOff>485775</xdr:rowOff>
                  </to>
                </anchor>
              </controlPr>
            </control>
          </mc:Choice>
        </mc:AlternateContent>
        <mc:AlternateContent xmlns:mc="http://schemas.openxmlformats.org/markup-compatibility/2006">
          <mc:Choice Requires="x14">
            <control shapeId="17412" r:id="rId8" name="Scroll Bar 4">
              <controlPr defaultSize="0" autoPict="0">
                <anchor moveWithCells="1">
                  <from>
                    <xdr:col>2</xdr:col>
                    <xdr:colOff>28575</xdr:colOff>
                    <xdr:row>21</xdr:row>
                    <xdr:rowOff>28575</xdr:rowOff>
                  </from>
                  <to>
                    <xdr:col>2</xdr:col>
                    <xdr:colOff>1676400</xdr:colOff>
                    <xdr:row>21</xdr:row>
                    <xdr:rowOff>485775</xdr:rowOff>
                  </to>
                </anchor>
              </controlPr>
            </control>
          </mc:Choice>
        </mc:AlternateContent>
        <mc:AlternateContent xmlns:mc="http://schemas.openxmlformats.org/markup-compatibility/2006">
          <mc:Choice Requires="x14">
            <control shapeId="17413" r:id="rId9" name="Scroll Bar 5">
              <controlPr defaultSize="0" autoPict="0">
                <anchor moveWithCells="1">
                  <from>
                    <xdr:col>2</xdr:col>
                    <xdr:colOff>28575</xdr:colOff>
                    <xdr:row>22</xdr:row>
                    <xdr:rowOff>66675</xdr:rowOff>
                  </from>
                  <to>
                    <xdr:col>2</xdr:col>
                    <xdr:colOff>1685925</xdr:colOff>
                    <xdr:row>22</xdr:row>
                    <xdr:rowOff>419100</xdr:rowOff>
                  </to>
                </anchor>
              </controlPr>
            </control>
          </mc:Choice>
        </mc:AlternateContent>
        <mc:AlternateContent xmlns:mc="http://schemas.openxmlformats.org/markup-compatibility/2006">
          <mc:Choice Requires="x14">
            <control shapeId="17414" r:id="rId10" name="Scroll Bar 6">
              <controlPr defaultSize="0" autoPict="0">
                <anchor moveWithCells="1">
                  <from>
                    <xdr:col>2</xdr:col>
                    <xdr:colOff>28575</xdr:colOff>
                    <xdr:row>27</xdr:row>
                    <xdr:rowOff>38100</xdr:rowOff>
                  </from>
                  <to>
                    <xdr:col>2</xdr:col>
                    <xdr:colOff>1704975</xdr:colOff>
                    <xdr:row>27</xdr:row>
                    <xdr:rowOff>333375</xdr:rowOff>
                  </to>
                </anchor>
              </controlPr>
            </control>
          </mc:Choice>
        </mc:AlternateContent>
        <mc:AlternateContent xmlns:mc="http://schemas.openxmlformats.org/markup-compatibility/2006">
          <mc:Choice Requires="x14">
            <control shapeId="17415" r:id="rId11" name="Scroll Bar 7">
              <controlPr defaultSize="0" autoPict="0">
                <anchor moveWithCells="1">
                  <from>
                    <xdr:col>2</xdr:col>
                    <xdr:colOff>28575</xdr:colOff>
                    <xdr:row>19</xdr:row>
                    <xdr:rowOff>66675</xdr:rowOff>
                  </from>
                  <to>
                    <xdr:col>2</xdr:col>
                    <xdr:colOff>1685925</xdr:colOff>
                    <xdr:row>19</xdr:row>
                    <xdr:rowOff>447675</xdr:rowOff>
                  </to>
                </anchor>
              </controlPr>
            </control>
          </mc:Choice>
        </mc:AlternateContent>
        <mc:AlternateContent xmlns:mc="http://schemas.openxmlformats.org/markup-compatibility/2006">
          <mc:Choice Requires="x14">
            <control shapeId="17416" r:id="rId12" name="Scroll Bar 8">
              <controlPr defaultSize="0" autoPict="0">
                <anchor moveWithCells="1">
                  <from>
                    <xdr:col>2</xdr:col>
                    <xdr:colOff>9525</xdr:colOff>
                    <xdr:row>26</xdr:row>
                    <xdr:rowOff>28575</xdr:rowOff>
                  </from>
                  <to>
                    <xdr:col>2</xdr:col>
                    <xdr:colOff>1704975</xdr:colOff>
                    <xdr:row>26</xdr:row>
                    <xdr:rowOff>333375</xdr:rowOff>
                  </to>
                </anchor>
              </controlPr>
            </control>
          </mc:Choice>
        </mc:AlternateContent>
        <mc:AlternateContent xmlns:mc="http://schemas.openxmlformats.org/markup-compatibility/2006">
          <mc:Choice Requires="x14">
            <control shapeId="17417" r:id="rId13" name="Scroll Bar 9">
              <controlPr defaultSize="0" autoPict="0">
                <anchor moveWithCells="1">
                  <from>
                    <xdr:col>2</xdr:col>
                    <xdr:colOff>28575</xdr:colOff>
                    <xdr:row>18</xdr:row>
                    <xdr:rowOff>66675</xdr:rowOff>
                  </from>
                  <to>
                    <xdr:col>2</xdr:col>
                    <xdr:colOff>1676400</xdr:colOff>
                    <xdr:row>18</xdr:row>
                    <xdr:rowOff>485775</xdr:rowOff>
                  </to>
                </anchor>
              </controlPr>
            </control>
          </mc:Choice>
        </mc:AlternateContent>
        <mc:AlternateContent xmlns:mc="http://schemas.openxmlformats.org/markup-compatibility/2006">
          <mc:Choice Requires="x14">
            <control shapeId="17418" r:id="rId14" name="Scroll Bar 10">
              <controlPr defaultSize="0" autoPict="0">
                <anchor moveWithCells="1">
                  <from>
                    <xdr:col>2</xdr:col>
                    <xdr:colOff>28575</xdr:colOff>
                    <xdr:row>24</xdr:row>
                    <xdr:rowOff>104775</xdr:rowOff>
                  </from>
                  <to>
                    <xdr:col>2</xdr:col>
                    <xdr:colOff>1704975</xdr:colOff>
                    <xdr:row>24</xdr:row>
                    <xdr:rowOff>409575</xdr:rowOff>
                  </to>
                </anchor>
              </controlPr>
            </control>
          </mc:Choice>
        </mc:AlternateContent>
        <mc:AlternateContent xmlns:mc="http://schemas.openxmlformats.org/markup-compatibility/2006">
          <mc:Choice Requires="x14">
            <control shapeId="17419" r:id="rId15" name="Scroll Bar 11">
              <controlPr defaultSize="0" autoPict="0">
                <anchor moveWithCells="1">
                  <from>
                    <xdr:col>2</xdr:col>
                    <xdr:colOff>0</xdr:colOff>
                    <xdr:row>17</xdr:row>
                    <xdr:rowOff>66675</xdr:rowOff>
                  </from>
                  <to>
                    <xdr:col>2</xdr:col>
                    <xdr:colOff>1685925</xdr:colOff>
                    <xdr:row>17</xdr:row>
                    <xdr:rowOff>447675</xdr:rowOff>
                  </to>
                </anchor>
              </controlPr>
            </control>
          </mc:Choice>
        </mc:AlternateContent>
        <mc:AlternateContent xmlns:mc="http://schemas.openxmlformats.org/markup-compatibility/2006">
          <mc:Choice Requires="x14">
            <control shapeId="17420" r:id="rId16" name="Scroll Bar 12">
              <controlPr defaultSize="0" autoPict="0">
                <anchor moveWithCells="1">
                  <from>
                    <xdr:col>2</xdr:col>
                    <xdr:colOff>28575</xdr:colOff>
                    <xdr:row>28</xdr:row>
                    <xdr:rowOff>142875</xdr:rowOff>
                  </from>
                  <to>
                    <xdr:col>2</xdr:col>
                    <xdr:colOff>1676400</xdr:colOff>
                    <xdr:row>28</xdr:row>
                    <xdr:rowOff>447675</xdr:rowOff>
                  </to>
                </anchor>
              </controlPr>
            </control>
          </mc:Choice>
        </mc:AlternateContent>
        <mc:AlternateContent xmlns:mc="http://schemas.openxmlformats.org/markup-compatibility/2006">
          <mc:Choice Requires="x14">
            <control shapeId="17422" r:id="rId17" name="Scroll Bar 14">
              <controlPr defaultSize="0" autoPict="0">
                <anchor moveWithCells="1">
                  <from>
                    <xdr:col>2</xdr:col>
                    <xdr:colOff>9525</xdr:colOff>
                    <xdr:row>20</xdr:row>
                    <xdr:rowOff>142875</xdr:rowOff>
                  </from>
                  <to>
                    <xdr:col>2</xdr:col>
                    <xdr:colOff>1704975</xdr:colOff>
                    <xdr:row>20</xdr:row>
                    <xdr:rowOff>600075</xdr:rowOff>
                  </to>
                </anchor>
              </controlPr>
            </control>
          </mc:Choice>
        </mc:AlternateContent>
        <mc:AlternateContent xmlns:mc="http://schemas.openxmlformats.org/markup-compatibility/2006">
          <mc:Choice Requires="x14">
            <control shapeId="17423" r:id="rId18" name="Scroll Bar 15">
              <controlPr defaultSize="0" autoPict="0">
                <anchor moveWithCells="1">
                  <from>
                    <xdr:col>2</xdr:col>
                    <xdr:colOff>28575</xdr:colOff>
                    <xdr:row>29</xdr:row>
                    <xdr:rowOff>114300</xdr:rowOff>
                  </from>
                  <to>
                    <xdr:col>2</xdr:col>
                    <xdr:colOff>1704975</xdr:colOff>
                    <xdr:row>29</xdr:row>
                    <xdr:rowOff>409575</xdr:rowOff>
                  </to>
                </anchor>
              </controlPr>
            </control>
          </mc:Choice>
        </mc:AlternateContent>
        <mc:AlternateContent xmlns:mc="http://schemas.openxmlformats.org/markup-compatibility/2006">
          <mc:Choice Requires="x14">
            <control shapeId="17424" r:id="rId19" name="Scroll Bar 16">
              <controlPr defaultSize="0" autoPict="0">
                <anchor moveWithCells="1">
                  <from>
                    <xdr:col>2</xdr:col>
                    <xdr:colOff>9525</xdr:colOff>
                    <xdr:row>30</xdr:row>
                    <xdr:rowOff>66675</xdr:rowOff>
                  </from>
                  <to>
                    <xdr:col>2</xdr:col>
                    <xdr:colOff>1685925</xdr:colOff>
                    <xdr:row>30</xdr:row>
                    <xdr:rowOff>371475</xdr:rowOff>
                  </to>
                </anchor>
              </controlPr>
            </control>
          </mc:Choice>
        </mc:AlternateContent>
        <mc:AlternateContent xmlns:mc="http://schemas.openxmlformats.org/markup-compatibility/2006">
          <mc:Choice Requires="x14">
            <control shapeId="17425" r:id="rId20" name="Scroll Bar 17">
              <controlPr defaultSize="0" autoPict="0">
                <anchor moveWithCells="1">
                  <from>
                    <xdr:col>2</xdr:col>
                    <xdr:colOff>28575</xdr:colOff>
                    <xdr:row>31</xdr:row>
                    <xdr:rowOff>104775</xdr:rowOff>
                  </from>
                  <to>
                    <xdr:col>2</xdr:col>
                    <xdr:colOff>1704975</xdr:colOff>
                    <xdr:row>31</xdr:row>
                    <xdr:rowOff>409575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07C7DBF-3095-42BF-B031-7941DF1EF567}">
          <x14:formula1>
            <xm:f>Lists!$A$6:$A$9</xm:f>
          </x14:formula1>
          <xm:sqref>E18:E32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B54AE-C110-4AD4-887C-14D41B84F365}">
  <dimension ref="A1:H45"/>
  <sheetViews>
    <sheetView showGridLines="0" workbookViewId="0">
      <selection activeCell="C17" sqref="C17"/>
    </sheetView>
  </sheetViews>
  <sheetFormatPr defaultColWidth="8.625" defaultRowHeight="14.25"/>
  <cols>
    <col min="1" max="1" width="45.625" style="36" customWidth="1"/>
    <col min="2" max="2" width="42.5" style="36" customWidth="1"/>
    <col min="3" max="3" width="22.125" style="36" customWidth="1"/>
    <col min="4" max="4" width="9.5" style="36" customWidth="1"/>
    <col min="5" max="5" width="22.625" style="36" customWidth="1"/>
    <col min="6" max="6" width="56.125" style="36" customWidth="1"/>
    <col min="7" max="7" width="10.125" style="36" customWidth="1"/>
    <col min="8" max="8" width="5.625" style="36" customWidth="1"/>
    <col min="9" max="16384" width="8.625" style="36"/>
  </cols>
  <sheetData>
    <row r="1" spans="1:8" ht="15">
      <c r="A1" s="121" t="s">
        <v>163</v>
      </c>
      <c r="B1" s="122"/>
      <c r="C1" s="122"/>
      <c r="D1" s="122"/>
      <c r="E1" s="122"/>
      <c r="F1" s="122"/>
      <c r="G1" s="122"/>
      <c r="H1" s="123"/>
    </row>
    <row r="2" spans="1:8">
      <c r="A2" s="46" t="s">
        <v>26</v>
      </c>
      <c r="B2"/>
      <c r="C2"/>
      <c r="D2"/>
      <c r="E2"/>
      <c r="F2"/>
      <c r="G2"/>
      <c r="H2" s="47"/>
    </row>
    <row r="3" spans="1:8" ht="26.85" customHeight="1">
      <c r="A3" s="184" t="s">
        <v>164</v>
      </c>
      <c r="B3" s="185"/>
      <c r="C3" s="58"/>
      <c r="D3" s="58"/>
      <c r="E3" s="58"/>
      <c r="F3" s="58"/>
      <c r="G3" s="58"/>
      <c r="H3" s="59"/>
    </row>
    <row r="4" spans="1:8" ht="39.6" customHeight="1">
      <c r="A4" s="168" t="s">
        <v>165</v>
      </c>
      <c r="B4" s="169"/>
      <c r="C4" s="143"/>
      <c r="D4" s="143"/>
      <c r="E4" s="143"/>
      <c r="F4" s="143"/>
      <c r="G4" s="143"/>
      <c r="H4" s="144"/>
    </row>
    <row r="5" spans="1:8" ht="43.5" customHeight="1">
      <c r="A5" s="178" t="s">
        <v>166</v>
      </c>
      <c r="B5" s="179"/>
      <c r="C5" s="106" t="s">
        <v>4</v>
      </c>
      <c r="D5" s="101"/>
      <c r="E5" s="101"/>
      <c r="F5" s="101"/>
      <c r="G5" s="101"/>
      <c r="H5" s="102"/>
    </row>
    <row r="6" spans="1:8" ht="30" customHeight="1">
      <c r="A6" s="180" t="s">
        <v>56</v>
      </c>
      <c r="B6" s="181"/>
      <c r="C6"/>
      <c r="D6"/>
      <c r="E6"/>
      <c r="F6"/>
      <c r="G6"/>
      <c r="H6"/>
    </row>
    <row r="7" spans="1:8">
      <c r="A7" s="135" t="s">
        <v>57</v>
      </c>
      <c r="B7"/>
      <c r="C7"/>
      <c r="D7"/>
      <c r="E7"/>
      <c r="F7"/>
      <c r="G7"/>
      <c r="H7"/>
    </row>
    <row r="8" spans="1:8" ht="17.25">
      <c r="A8" s="82" t="s">
        <v>58</v>
      </c>
      <c r="B8" s="71" t="s">
        <v>59</v>
      </c>
      <c r="C8"/>
      <c r="D8"/>
      <c r="E8"/>
      <c r="F8"/>
      <c r="G8"/>
      <c r="H8"/>
    </row>
    <row r="9" spans="1:8" ht="42.75">
      <c r="A9" s="62" t="s">
        <v>60</v>
      </c>
      <c r="B9" s="51"/>
      <c r="C9"/>
      <c r="D9"/>
      <c r="E9"/>
      <c r="F9"/>
      <c r="G9"/>
      <c r="H9"/>
    </row>
    <row r="10" spans="1:8" ht="17.25">
      <c r="A10" s="170" t="s">
        <v>61</v>
      </c>
      <c r="B10" s="170"/>
      <c r="C10"/>
      <c r="D10"/>
      <c r="E10"/>
      <c r="F10"/>
      <c r="G10"/>
      <c r="H10"/>
    </row>
    <row r="11" spans="1:8" ht="42.75">
      <c r="A11" s="62" t="s">
        <v>167</v>
      </c>
      <c r="B11" s="51"/>
      <c r="C11"/>
      <c r="D11"/>
      <c r="E11"/>
      <c r="F11"/>
      <c r="G11"/>
      <c r="H11"/>
    </row>
    <row r="12" spans="1:8">
      <c r="A12" s="62"/>
      <c r="B12" s="51"/>
      <c r="C12"/>
      <c r="D12"/>
      <c r="E12"/>
      <c r="F12"/>
      <c r="G12"/>
      <c r="H12"/>
    </row>
    <row r="13" spans="1:8" ht="17.25">
      <c r="A13" s="170" t="s">
        <v>64</v>
      </c>
      <c r="B13" s="170"/>
      <c r="C13"/>
      <c r="D13"/>
      <c r="E13"/>
      <c r="F13"/>
      <c r="G13"/>
      <c r="H13"/>
    </row>
    <row r="14" spans="1:8" ht="242.25">
      <c r="A14" s="62" t="s">
        <v>168</v>
      </c>
      <c r="B14" s="51"/>
      <c r="C14"/>
      <c r="D14"/>
      <c r="E14"/>
      <c r="F14"/>
      <c r="G14"/>
      <c r="H14"/>
    </row>
    <row r="15" spans="1:8">
      <c r="A15" s="84"/>
      <c r="B15"/>
      <c r="C15"/>
      <c r="D15"/>
      <c r="E15"/>
      <c r="F15"/>
      <c r="G15"/>
      <c r="H15"/>
    </row>
    <row r="16" spans="1:8" ht="24" customHeight="1">
      <c r="A16" s="121" t="s">
        <v>66</v>
      </c>
      <c r="B16" s="138"/>
      <c r="C16" s="122"/>
      <c r="D16" s="122"/>
      <c r="E16" s="122"/>
      <c r="F16" s="122"/>
      <c r="G16" s="122"/>
      <c r="H16" s="123"/>
    </row>
    <row r="17" spans="1:8" s="48" customFormat="1" ht="60">
      <c r="A17" s="130" t="s">
        <v>67</v>
      </c>
      <c r="B17" s="130" t="s">
        <v>68</v>
      </c>
      <c r="C17" s="131" t="s">
        <v>69</v>
      </c>
      <c r="D17" s="131" t="s">
        <v>70</v>
      </c>
      <c r="E17" s="131" t="s">
        <v>71</v>
      </c>
      <c r="F17" s="131" t="s">
        <v>31</v>
      </c>
      <c r="G17" s="130" t="s">
        <v>72</v>
      </c>
      <c r="H17" s="130" t="s">
        <v>73</v>
      </c>
    </row>
    <row r="18" spans="1:8" ht="39.75" customHeight="1">
      <c r="A18" s="25" t="s">
        <v>169</v>
      </c>
      <c r="B18" s="4"/>
      <c r="C18" s="51"/>
      <c r="D18" s="51"/>
      <c r="E18" s="51"/>
      <c r="F18" s="62">
        <f>(IF(D18=0,"Awaiting value",(IF(AND(D18&lt;25,D18&gt;0),"We have identified failures in the process that pose a significant risk",(IF(AND(D18&gt;24,D18&lt;50),"We have identified risks posed to the systems in place and improvement is required/need to be addressed with medium priority",(IF(AND(D18&gt;49,D18&lt;75),"We have identified no immediate risk is posed to the systems in place, however several shortfalls will need to be addressed with low priority",(IF(D18&gt;74,"We have identified that very good/excellent systems are in place and that no risk has been identified in this process","Void result"))))))))))</f>
      </c>
      <c r="G18" s="100">
        <f>IF(E18=Lists!$A$6,4,(IF(E18=Lists!$A$7,3,(IF(E18=Lists!$A$8,2,(IF(E18=Lists!$A$9,1,"")))))))</f>
      </c>
      <c r="H18" s="100">
        <f>D18*G18</f>
      </c>
    </row>
    <row r="19" spans="1:8" ht="51.75" customHeight="1">
      <c r="A19" s="25" t="s">
        <v>170</v>
      </c>
      <c r="B19" s="4"/>
      <c r="C19" s="51"/>
      <c r="D19" s="51"/>
      <c r="E19" s="51"/>
      <c r="F19" s="62">
        <f t="shared" ref="F19:F29" si="0">(IF(D19=0,"Awaiting value",(IF(AND(D19&lt;25,D19&gt;0),"We have identified failures in the process that pose a significant risk",(IF(AND(D19&gt;24,D19&lt;50),"We have identified risks posed to the systems in place and improvement is required/need to be addressed with medium priority",(IF(AND(D19&gt;49,D19&lt;75),"We have identified no immediate risk is posed to the systems in place, however several shortfalls will need to be addressed with low priority",(IF(D19&gt;74,"We have identified that very good/excellent systems are in place and that no risk has been identified in this process","Void result"))))))))))</f>
      </c>
      <c r="G19" s="100">
        <f>IF(E19=Lists!$A$6,4,(IF(E19=Lists!$A$7,3,(IF(E19=Lists!$A$8,2,(IF(E19=Lists!$A$9,1,"")))))))</f>
      </c>
      <c r="H19" s="100">
        <f t="shared" ref="H19:H29" si="1">D19*G19</f>
      </c>
    </row>
    <row r="20" spans="1:8" ht="82.5" customHeight="1">
      <c r="A20" s="25" t="s">
        <v>171</v>
      </c>
      <c r="B20" s="4"/>
      <c r="C20" s="51"/>
      <c r="D20" s="51"/>
      <c r="E20" s="51"/>
      <c r="F20" s="62">
        <f t="shared" si="0"/>
      </c>
      <c r="G20" s="100">
        <f>IF(E20=Lists!$A$6,4,(IF(E20=Lists!$A$7,3,(IF(E20=Lists!$A$8,2,(IF(E20=Lists!$A$9,1,"")))))))</f>
      </c>
      <c r="H20" s="100">
        <f t="shared" si="1"/>
      </c>
    </row>
    <row r="21" spans="1:8" ht="42.75">
      <c r="A21" s="25" t="s">
        <v>172</v>
      </c>
      <c r="B21" s="4"/>
      <c r="C21" s="51"/>
      <c r="D21" s="51"/>
      <c r="E21" s="51"/>
      <c r="F21" s="62">
        <f t="shared" si="0"/>
      </c>
      <c r="G21" s="100">
        <f>IF(E21=Lists!$A$6,4,(IF(E21=Lists!$A$7,3,(IF(E21=Lists!$A$8,2,(IF(E21=Lists!$A$9,1,"")))))))</f>
      </c>
      <c r="H21" s="100">
        <f t="shared" si="1"/>
      </c>
    </row>
    <row r="22" spans="1:8" ht="42" customHeight="1">
      <c r="A22" s="25" t="s">
        <v>173</v>
      </c>
      <c r="B22" s="4"/>
      <c r="C22" s="51"/>
      <c r="D22" s="51"/>
      <c r="E22" s="51"/>
      <c r="F22" s="62">
        <f t="shared" si="0"/>
      </c>
      <c r="G22" s="100">
        <f>IF(E22=Lists!$A$6,4,(IF(E22=Lists!$A$7,3,(IF(E22=Lists!$A$8,2,(IF(E22=Lists!$A$9,1,"")))))))</f>
      </c>
      <c r="H22" s="100">
        <f t="shared" si="1"/>
      </c>
    </row>
    <row r="23" spans="1:8" ht="39.75" customHeight="1">
      <c r="A23" s="25" t="s">
        <v>174</v>
      </c>
      <c r="B23" s="4"/>
      <c r="C23" s="51"/>
      <c r="D23" s="51"/>
      <c r="E23" s="51"/>
      <c r="F23" s="62">
        <f t="shared" si="0"/>
      </c>
      <c r="G23" s="100">
        <f>IF(E23=Lists!$A$6,4,(IF(E23=Lists!$A$7,3,(IF(E23=Lists!$A$8,2,(IF(E23=Lists!$A$9,1,"")))))))</f>
      </c>
      <c r="H23" s="100">
        <f t="shared" si="1"/>
      </c>
    </row>
    <row r="24" spans="1:8" ht="46.5" customHeight="1">
      <c r="A24" s="25" t="s">
        <v>175</v>
      </c>
      <c r="B24" s="4"/>
      <c r="C24" s="51"/>
      <c r="D24" s="51"/>
      <c r="E24" s="51"/>
      <c r="F24" s="62">
        <f t="shared" si="0"/>
      </c>
      <c r="G24" s="100">
        <f>IF(E24=Lists!$A$6,4,(IF(E24=Lists!$A$7,3,(IF(E24=Lists!$A$8,2,(IF(E24=Lists!$A$9,1,"")))))))</f>
      </c>
      <c r="H24" s="100">
        <f t="shared" si="1"/>
      </c>
    </row>
    <row r="25" spans="1:8" ht="45" customHeight="1">
      <c r="A25" s="25" t="s">
        <v>176</v>
      </c>
      <c r="B25" s="4"/>
      <c r="C25" s="51"/>
      <c r="D25" s="51"/>
      <c r="E25" s="51"/>
      <c r="F25" s="62">
        <f t="shared" si="0"/>
      </c>
      <c r="G25" s="100">
        <f>IF(E25=Lists!$A$6,4,(IF(E25=Lists!$A$7,3,(IF(E25=Lists!$A$8,2,(IF(E25=Lists!$A$9,1,"")))))))</f>
      </c>
      <c r="H25" s="100">
        <f t="shared" si="1"/>
      </c>
    </row>
    <row r="26" spans="1:8" ht="35.25" customHeight="1">
      <c r="A26" s="25" t="s">
        <v>177</v>
      </c>
      <c r="B26" s="4"/>
      <c r="C26" s="51"/>
      <c r="D26" s="51"/>
      <c r="E26" s="51"/>
      <c r="F26" s="62">
        <f t="shared" si="0"/>
      </c>
      <c r="G26" s="100">
        <f>IF(E26=Lists!$A$6,4,(IF(E26=Lists!$A$7,3,(IF(E26=Lists!$A$8,2,(IF(E26=Lists!$A$9,1,"")))))))</f>
      </c>
      <c r="H26" s="100">
        <f t="shared" si="1"/>
      </c>
    </row>
    <row r="27" spans="1:8" ht="42.75">
      <c r="A27" s="25" t="s">
        <v>178</v>
      </c>
      <c r="B27" s="4"/>
      <c r="C27" s="51"/>
      <c r="D27" s="51"/>
      <c r="E27" s="51"/>
      <c r="F27" s="62">
        <f t="shared" si="0"/>
      </c>
      <c r="G27" s="100">
        <f>IF(E27=Lists!$A$6,4,(IF(E27=Lists!$A$7,3,(IF(E27=Lists!$A$8,2,(IF(E27=Lists!$A$9,1,"")))))))</f>
      </c>
      <c r="H27" s="100">
        <f t="shared" si="1"/>
      </c>
    </row>
    <row r="28" spans="1:8" ht="42.75">
      <c r="A28" s="25" t="s">
        <v>179</v>
      </c>
      <c r="B28" s="4"/>
      <c r="C28" s="51"/>
      <c r="D28" s="51"/>
      <c r="E28" s="51"/>
      <c r="F28" s="62">
        <f t="shared" si="0"/>
      </c>
      <c r="G28" s="100">
        <f>IF(E28=Lists!$A$6,4,(IF(E28=Lists!$A$7,3,(IF(E28=Lists!$A$8,2,(IF(E28=Lists!$A$9,1,"")))))))</f>
      </c>
      <c r="H28" s="100">
        <f t="shared" si="1"/>
      </c>
    </row>
    <row r="29" spans="1:8" ht="42.75">
      <c r="A29" s="25" t="s">
        <v>180</v>
      </c>
      <c r="B29" s="4"/>
      <c r="C29" s="51"/>
      <c r="D29" s="51"/>
      <c r="E29" s="51"/>
      <c r="F29" s="62">
        <f t="shared" si="0"/>
      </c>
      <c r="G29" s="100">
        <f>IF(E29=Lists!$A$6,4,(IF(E29=Lists!$A$7,3,(IF(E29=Lists!$A$8,2,(IF(E29=Lists!$A$9,1,"")))))))</f>
      </c>
      <c r="H29" s="100">
        <f t="shared" si="1"/>
      </c>
    </row>
    <row r="30" spans="1:8" ht="42.75">
      <c r="A30" s="25" t="s">
        <v>181</v>
      </c>
      <c r="B30" s="51"/>
      <c r="C30" s="51"/>
      <c r="D30" s="51"/>
      <c r="E30" s="51"/>
      <c r="F30" s="62">
        <f t="shared" ref="F30:F31" si="2">(IF(D30=0,"Awaiting value",(IF(AND(D30&lt;25,D30&gt;0),"We have identified failures in the process that pose a significant risk",(IF(AND(D30&gt;24,D30&lt;50),"We have identified risks posed to the systems in place and improvement is required/need to be addressed with medium priority",(IF(AND(D30&gt;49,D30&lt;75),"We have identified no immediate risk is posed to the systems in place, however several shortfalls will need to be addressed with low priority",(IF(D30&gt;74,"We have identified that very good/excellent systems are in place and that no risk has been identified in this process","Void result"))))))))))</f>
      </c>
      <c r="G30" s="100">
        <f>IF(E30=Lists!$A$6,4,(IF(E30=Lists!$A$7,3,(IF(E30=Lists!$A$8,2,(IF(E30=Lists!$A$9,1,"")))))))</f>
      </c>
      <c r="H30" s="100">
        <f t="shared" ref="H30:H31" si="3">D30*G30</f>
      </c>
    </row>
    <row r="31" spans="1:8" ht="42.75">
      <c r="A31" s="25" t="s">
        <v>182</v>
      </c>
      <c r="B31" s="51"/>
      <c r="C31" s="51"/>
      <c r="D31" s="51"/>
      <c r="E31" s="51"/>
      <c r="F31" s="62">
        <f t="shared" si="2"/>
      </c>
      <c r="G31" s="100">
        <f>IF(E31=Lists!$A$6,4,(IF(E31=Lists!$A$7,3,(IF(E31=Lists!$A$8,2,(IF(E31=Lists!$A$9,1,"")))))))</f>
      </c>
      <c r="H31" s="100">
        <f t="shared" si="3"/>
      </c>
    </row>
    <row r="32" spans="1:8">
      <c r="A32"/>
      <c r="B32"/>
      <c r="C32"/>
      <c r="D32"/>
      <c r="E32"/>
      <c r="F32"/>
      <c r="G32"/>
      <c r="H32"/>
    </row>
    <row r="33" spans="1:8">
      <c r="A33"/>
      <c r="B33"/>
      <c r="C33"/>
      <c r="D33"/>
      <c r="E33"/>
      <c r="F33"/>
      <c r="G33"/>
      <c r="H33"/>
    </row>
    <row r="34" spans="1:8">
      <c r="A34"/>
      <c r="B34"/>
      <c r="C34"/>
      <c r="D34"/>
      <c r="E34"/>
      <c r="F34"/>
      <c r="G34"/>
      <c r="H34"/>
    </row>
    <row r="35" spans="1:8" ht="15">
      <c r="A35" s="121" t="s">
        <v>90</v>
      </c>
      <c r="B35" s="138"/>
      <c r="C35" s="122"/>
      <c r="D35" s="122"/>
      <c r="E35" s="123"/>
      <c r="F35"/>
      <c r="G35"/>
      <c r="H35"/>
    </row>
    <row r="36" spans="1:8" ht="18.75">
      <c r="A36" s="140" t="s">
        <v>118</v>
      </c>
      <c r="B36" s="141">
        <f>(SUM(H18:H31))/(SUM(G18:G31))</f>
      </c>
      <c r="C36"/>
      <c r="D36"/>
      <c r="E36" s="47"/>
      <c r="F36"/>
      <c r="G36"/>
      <c r="H36"/>
    </row>
    <row r="37" spans="1:8" ht="44.25" customHeight="1">
      <c r="A37" s="42" t="s">
        <v>92</v>
      </c>
      <c r="B37" s="85"/>
      <c r="C37" s="182">
        <f>(IF(B37=0,"Awaiting value",(IF(AND(B37&lt;25,B37&gt;0),"We have identified failures in the process that pose a significant risk",(IF(AND(B37&gt;24,B37&lt;50),"We have identified risks posed to the systems in place and improvement is required/need to be addressed with medium priority",(IF(AND(B37&gt;49,B37&lt;75),"We have identified no immediate risk is posed to the systems in place, however several shortfalls will need to be addressed with low priority",(IF(B37&gt;74,"We have identified that very good/excellent systems are in place and that no risk has been identified in this process","Void result"))))))))))</f>
      </c>
      <c r="D37" s="182"/>
      <c r="E37" s="183"/>
      <c r="F37"/>
      <c r="G37"/>
      <c r="H37"/>
    </row>
    <row r="38" spans="1:8" ht="22.35" customHeight="1">
      <c r="A38" s="10"/>
      <c r="B38"/>
      <c r="C38"/>
      <c r="D38"/>
      <c r="E38"/>
      <c r="F38"/>
      <c r="G38"/>
      <c r="H38"/>
    </row>
    <row r="39" spans="1:8" ht="15">
      <c r="A39" s="57" t="s">
        <v>93</v>
      </c>
      <c r="B39" s="142"/>
      <c r="C39"/>
      <c r="D39"/>
      <c r="E39"/>
      <c r="F39"/>
      <c r="G39"/>
      <c r="H39"/>
    </row>
    <row r="40" spans="1:8" ht="22.35" customHeight="1">
      <c r="A40" s="172" t="s">
        <v>94</v>
      </c>
      <c r="B40" s="171"/>
      <c r="C40"/>
      <c r="D40"/>
      <c r="E40"/>
      <c r="F40"/>
      <c r="G40"/>
      <c r="H40"/>
    </row>
    <row r="41" spans="1:8" ht="63" customHeight="1">
      <c r="A41" s="176" t="s">
        <v>119</v>
      </c>
      <c r="B41" s="177"/>
      <c r="C41"/>
      <c r="D41"/>
      <c r="E41"/>
      <c r="F41"/>
      <c r="G41"/>
      <c r="H41"/>
    </row>
    <row r="42" spans="1:8" ht="17.25">
      <c r="A42" s="82" t="s">
        <v>96</v>
      </c>
      <c r="B42" s="82" t="s">
        <v>97</v>
      </c>
      <c r="C42"/>
      <c r="D42"/>
      <c r="E42"/>
      <c r="F42"/>
      <c r="G42"/>
      <c r="H42"/>
    </row>
    <row r="43" spans="1:8">
      <c r="A43" s="89">
        <v>1</v>
      </c>
      <c r="B43" s="89">
        <v>1</v>
      </c>
      <c r="C43"/>
      <c r="D43"/>
      <c r="E43"/>
      <c r="F43"/>
      <c r="G43"/>
      <c r="H43"/>
    </row>
    <row r="44" spans="1:8">
      <c r="A44" s="89">
        <v>2</v>
      </c>
      <c r="B44" s="89">
        <v>2</v>
      </c>
      <c r="C44"/>
      <c r="D44"/>
      <c r="E44"/>
      <c r="F44"/>
      <c r="G44"/>
      <c r="H44"/>
    </row>
    <row r="45" spans="1:8">
      <c r="A45" s="89">
        <v>3</v>
      </c>
      <c r="B45" s="89">
        <v>3</v>
      </c>
      <c r="C45"/>
      <c r="D45"/>
      <c r="E45"/>
      <c r="F45"/>
      <c r="G45"/>
      <c r="H45"/>
    </row>
  </sheetData>
  <mergeCells count="9">
    <mergeCell ref="A3:B3"/>
    <mergeCell ref="A4:B4"/>
    <mergeCell ref="A5:B5"/>
    <mergeCell ref="A41:B41"/>
    <mergeCell ref="C37:E37"/>
    <mergeCell ref="A10:B10"/>
    <mergeCell ref="A13:B13"/>
    <mergeCell ref="A40:B40"/>
    <mergeCell ref="A6:B6"/>
  </mergeCells>
  <conditionalFormatting sqref="B37">
    <cfRule type="cellIs" priority="1" operator="equal">
      <formula>0</formula>
    </cfRule>
    <cfRule type="cellIs" dxfId="35" priority="2" operator="between">
      <formula>50</formula>
      <formula>74</formula>
    </cfRule>
    <cfRule type="cellIs" dxfId="34" priority="3" operator="between">
      <formula>25</formula>
      <formula>49</formula>
    </cfRule>
    <cfRule type="cellIs" dxfId="33" priority="4" operator="between">
      <formula>1</formula>
      <formula>24</formula>
    </cfRule>
    <cfRule type="cellIs" dxfId="32" priority="5" operator="greaterThan">
      <formula>74</formula>
    </cfRule>
  </conditionalFormatting>
  <conditionalFormatting sqref="D18:D31">
    <cfRule type="cellIs" priority="6" operator="equal">
      <formula>0</formula>
    </cfRule>
    <cfRule type="cellIs" dxfId="31" priority="7" operator="between">
      <formula>50</formula>
      <formula>74</formula>
    </cfRule>
    <cfRule type="cellIs" dxfId="30" priority="8" operator="between">
      <formula>25</formula>
      <formula>49</formula>
    </cfRule>
    <cfRule type="cellIs" dxfId="29" priority="9" operator="between">
      <formula>1</formula>
      <formula>24</formula>
    </cfRule>
    <cfRule type="cellIs" dxfId="28" priority="10" operator="greaterThan">
      <formula>74</formula>
    </cfRule>
  </conditionalFormatting>
  <dataValidations count="1">
    <dataValidation type="whole" allowBlank="1" showInputMessage="1" showErrorMessage="1" sqref="B37" xr:uid="{75400324-30F4-4262-837F-38435D1DC184}">
      <formula1>1</formula1>
      <formula2>100</formula2>
    </dataValidation>
  </dataValidations>
  <hyperlinks>
    <hyperlink ref="A2" location="Contents!A1" display="Return to Contents" xr:uid="{C6280A98-4477-4AD9-82EB-157F91DC726C}"/>
    <hyperlink ref="C5" r:id="rId1" display="https://e-sd.org/M4bLm/" xr:uid="{409EB388-CB78-4754-96A1-081C5FEC063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5368" r:id="rId5" name="Scroll Bar 8">
              <controlPr defaultSize="0" autoPict="0">
                <anchor moveWithCells="1">
                  <from>
                    <xdr:col>2</xdr:col>
                    <xdr:colOff>0</xdr:colOff>
                    <xdr:row>26</xdr:row>
                    <xdr:rowOff>66675</xdr:rowOff>
                  </from>
                  <to>
                    <xdr:col>2</xdr:col>
                    <xdr:colOff>1676400</xdr:colOff>
                    <xdr:row>26</xdr:row>
                    <xdr:rowOff>485775</xdr:rowOff>
                  </to>
                </anchor>
              </controlPr>
            </control>
          </mc:Choice>
        </mc:AlternateContent>
        <mc:AlternateContent xmlns:mc="http://schemas.openxmlformats.org/markup-compatibility/2006">
          <mc:Choice Requires="x14">
            <control shapeId="15372" r:id="rId6" name="Scroll Bar 12">
              <controlPr defaultSize="0" autoPict="0">
                <anchor moveWithCells="1">
                  <from>
                    <xdr:col>2</xdr:col>
                    <xdr:colOff>28575</xdr:colOff>
                    <xdr:row>17</xdr:row>
                    <xdr:rowOff>104775</xdr:rowOff>
                  </from>
                  <to>
                    <xdr:col>3</xdr:col>
                    <xdr:colOff>0</xdr:colOff>
                    <xdr:row>17</xdr:row>
                    <xdr:rowOff>409575</xdr:rowOff>
                  </to>
                </anchor>
              </controlPr>
            </control>
          </mc:Choice>
        </mc:AlternateContent>
        <mc:AlternateContent xmlns:mc="http://schemas.openxmlformats.org/markup-compatibility/2006">
          <mc:Choice Requires="x14">
            <control shapeId="15373" r:id="rId7" name="Scroll Bar 13">
              <controlPr defaultSize="0" autoPict="0">
                <anchor moveWithCells="1">
                  <from>
                    <xdr:col>2</xdr:col>
                    <xdr:colOff>28575</xdr:colOff>
                    <xdr:row>18</xdr:row>
                    <xdr:rowOff>180975</xdr:rowOff>
                  </from>
                  <to>
                    <xdr:col>3</xdr:col>
                    <xdr:colOff>0</xdr:colOff>
                    <xdr:row>18</xdr:row>
                    <xdr:rowOff>457200</xdr:rowOff>
                  </to>
                </anchor>
              </controlPr>
            </control>
          </mc:Choice>
        </mc:AlternateContent>
        <mc:AlternateContent xmlns:mc="http://schemas.openxmlformats.org/markup-compatibility/2006">
          <mc:Choice Requires="x14">
            <control shapeId="15374" r:id="rId8" name="Scroll Bar 14">
              <controlPr defaultSize="0" autoPict="0">
                <anchor moveWithCells="1">
                  <from>
                    <xdr:col>2</xdr:col>
                    <xdr:colOff>28575</xdr:colOff>
                    <xdr:row>19</xdr:row>
                    <xdr:rowOff>104775</xdr:rowOff>
                  </from>
                  <to>
                    <xdr:col>3</xdr:col>
                    <xdr:colOff>0</xdr:colOff>
                    <xdr:row>19</xdr:row>
                    <xdr:rowOff>381000</xdr:rowOff>
                  </to>
                </anchor>
              </controlPr>
            </control>
          </mc:Choice>
        </mc:AlternateContent>
        <mc:AlternateContent xmlns:mc="http://schemas.openxmlformats.org/markup-compatibility/2006">
          <mc:Choice Requires="x14">
            <control shapeId="15375" r:id="rId9" name="Scroll Bar 15">
              <controlPr defaultSize="0" autoPict="0">
                <anchor moveWithCells="1">
                  <from>
                    <xdr:col>2</xdr:col>
                    <xdr:colOff>28575</xdr:colOff>
                    <xdr:row>20</xdr:row>
                    <xdr:rowOff>38100</xdr:rowOff>
                  </from>
                  <to>
                    <xdr:col>3</xdr:col>
                    <xdr:colOff>0</xdr:colOff>
                    <xdr:row>20</xdr:row>
                    <xdr:rowOff>333375</xdr:rowOff>
                  </to>
                </anchor>
              </controlPr>
            </control>
          </mc:Choice>
        </mc:AlternateContent>
        <mc:AlternateContent xmlns:mc="http://schemas.openxmlformats.org/markup-compatibility/2006">
          <mc:Choice Requires="x14">
            <control shapeId="15376" r:id="rId10" name="Scroll Bar 16">
              <controlPr defaultSize="0" autoPict="0">
                <anchor moveWithCells="1">
                  <from>
                    <xdr:col>2</xdr:col>
                    <xdr:colOff>28575</xdr:colOff>
                    <xdr:row>21</xdr:row>
                    <xdr:rowOff>104775</xdr:rowOff>
                  </from>
                  <to>
                    <xdr:col>3</xdr:col>
                    <xdr:colOff>0</xdr:colOff>
                    <xdr:row>22</xdr:row>
                    <xdr:rowOff>0</xdr:rowOff>
                  </to>
                </anchor>
              </controlPr>
            </control>
          </mc:Choice>
        </mc:AlternateContent>
        <mc:AlternateContent xmlns:mc="http://schemas.openxmlformats.org/markup-compatibility/2006">
          <mc:Choice Requires="x14">
            <control shapeId="15377" r:id="rId11" name="Scroll Bar 17">
              <controlPr defaultSize="0" autoPict="0">
                <anchor moveWithCells="1">
                  <from>
                    <xdr:col>2</xdr:col>
                    <xdr:colOff>28575</xdr:colOff>
                    <xdr:row>22</xdr:row>
                    <xdr:rowOff>142875</xdr:rowOff>
                  </from>
                  <to>
                    <xdr:col>3</xdr:col>
                    <xdr:colOff>0</xdr:colOff>
                    <xdr:row>22</xdr:row>
                    <xdr:rowOff>419100</xdr:rowOff>
                  </to>
                </anchor>
              </controlPr>
            </control>
          </mc:Choice>
        </mc:AlternateContent>
        <mc:AlternateContent xmlns:mc="http://schemas.openxmlformats.org/markup-compatibility/2006">
          <mc:Choice Requires="x14">
            <control shapeId="15378" r:id="rId12" name="Scroll Bar 18">
              <controlPr defaultSize="0" autoPict="0">
                <anchor moveWithCells="1">
                  <from>
                    <xdr:col>2</xdr:col>
                    <xdr:colOff>28575</xdr:colOff>
                    <xdr:row>24</xdr:row>
                    <xdr:rowOff>142875</xdr:rowOff>
                  </from>
                  <to>
                    <xdr:col>3</xdr:col>
                    <xdr:colOff>0</xdr:colOff>
                    <xdr:row>24</xdr:row>
                    <xdr:rowOff>419100</xdr:rowOff>
                  </to>
                </anchor>
              </controlPr>
            </control>
          </mc:Choice>
        </mc:AlternateContent>
        <mc:AlternateContent xmlns:mc="http://schemas.openxmlformats.org/markup-compatibility/2006">
          <mc:Choice Requires="x14">
            <control shapeId="15379" r:id="rId13" name="Scroll Bar 19">
              <controlPr defaultSize="0" autoPict="0">
                <anchor moveWithCells="1">
                  <from>
                    <xdr:col>2</xdr:col>
                    <xdr:colOff>28575</xdr:colOff>
                    <xdr:row>25</xdr:row>
                    <xdr:rowOff>76200</xdr:rowOff>
                  </from>
                  <to>
                    <xdr:col>3</xdr:col>
                    <xdr:colOff>0</xdr:colOff>
                    <xdr:row>25</xdr:row>
                    <xdr:rowOff>371475</xdr:rowOff>
                  </to>
                </anchor>
              </controlPr>
            </control>
          </mc:Choice>
        </mc:AlternateContent>
        <mc:AlternateContent xmlns:mc="http://schemas.openxmlformats.org/markup-compatibility/2006">
          <mc:Choice Requires="x14">
            <control shapeId="15380" r:id="rId14" name="Scroll Bar 20">
              <controlPr defaultSize="0" autoPict="0">
                <anchor moveWithCells="1">
                  <from>
                    <xdr:col>2</xdr:col>
                    <xdr:colOff>28575</xdr:colOff>
                    <xdr:row>26</xdr:row>
                    <xdr:rowOff>66675</xdr:rowOff>
                  </from>
                  <to>
                    <xdr:col>3</xdr:col>
                    <xdr:colOff>0</xdr:colOff>
                    <xdr:row>26</xdr:row>
                    <xdr:rowOff>485775</xdr:rowOff>
                  </to>
                </anchor>
              </controlPr>
            </control>
          </mc:Choice>
        </mc:AlternateContent>
        <mc:AlternateContent xmlns:mc="http://schemas.openxmlformats.org/markup-compatibility/2006">
          <mc:Choice Requires="x14">
            <control shapeId="15381" r:id="rId15" name="Scroll Bar 21">
              <controlPr defaultSize="0" autoPict="0">
                <anchor moveWithCells="1">
                  <from>
                    <xdr:col>2</xdr:col>
                    <xdr:colOff>28575</xdr:colOff>
                    <xdr:row>27</xdr:row>
                    <xdr:rowOff>142875</xdr:rowOff>
                  </from>
                  <to>
                    <xdr:col>3</xdr:col>
                    <xdr:colOff>0</xdr:colOff>
                    <xdr:row>27</xdr:row>
                    <xdr:rowOff>447675</xdr:rowOff>
                  </to>
                </anchor>
              </controlPr>
            </control>
          </mc:Choice>
        </mc:AlternateContent>
        <mc:AlternateContent xmlns:mc="http://schemas.openxmlformats.org/markup-compatibility/2006">
          <mc:Choice Requires="x14">
            <control shapeId="15382" r:id="rId16" name="Scroll Bar 22">
              <controlPr defaultSize="0" autoPict="0">
                <anchor moveWithCells="1">
                  <from>
                    <xdr:col>2</xdr:col>
                    <xdr:colOff>28575</xdr:colOff>
                    <xdr:row>30</xdr:row>
                    <xdr:rowOff>142875</xdr:rowOff>
                  </from>
                  <to>
                    <xdr:col>3</xdr:col>
                    <xdr:colOff>0</xdr:colOff>
                    <xdr:row>30</xdr:row>
                    <xdr:rowOff>447675</xdr:rowOff>
                  </to>
                </anchor>
              </controlPr>
            </control>
          </mc:Choice>
        </mc:AlternateContent>
        <mc:AlternateContent xmlns:mc="http://schemas.openxmlformats.org/markup-compatibility/2006">
          <mc:Choice Requires="x14">
            <control shapeId="15383" r:id="rId17" name="Scroll Bar 23">
              <controlPr defaultSize="0" autoPict="0">
                <anchor moveWithCells="1">
                  <from>
                    <xdr:col>2</xdr:col>
                    <xdr:colOff>28575</xdr:colOff>
                    <xdr:row>23</xdr:row>
                    <xdr:rowOff>142875</xdr:rowOff>
                  </from>
                  <to>
                    <xdr:col>3</xdr:col>
                    <xdr:colOff>0</xdr:colOff>
                    <xdr:row>23</xdr:row>
                    <xdr:rowOff>419100</xdr:rowOff>
                  </to>
                </anchor>
              </controlPr>
            </control>
          </mc:Choice>
        </mc:AlternateContent>
        <mc:AlternateContent xmlns:mc="http://schemas.openxmlformats.org/markup-compatibility/2006">
          <mc:Choice Requires="x14">
            <control shapeId="15384" r:id="rId18" name="Scroll Bar 24">
              <controlPr defaultSize="0" autoPict="0">
                <anchor moveWithCells="1">
                  <from>
                    <xdr:col>2</xdr:col>
                    <xdr:colOff>28575</xdr:colOff>
                    <xdr:row>28</xdr:row>
                    <xdr:rowOff>28575</xdr:rowOff>
                  </from>
                  <to>
                    <xdr:col>3</xdr:col>
                    <xdr:colOff>0</xdr:colOff>
                    <xdr:row>28</xdr:row>
                    <xdr:rowOff>295275</xdr:rowOff>
                  </to>
                </anchor>
              </controlPr>
            </control>
          </mc:Choice>
        </mc:AlternateContent>
        <mc:AlternateContent xmlns:mc="http://schemas.openxmlformats.org/markup-compatibility/2006">
          <mc:Choice Requires="x14">
            <control shapeId="15385" r:id="rId19" name="Scroll Bar 25">
              <controlPr defaultSize="0" autoPict="0">
                <anchor moveWithCells="1">
                  <from>
                    <xdr:col>2</xdr:col>
                    <xdr:colOff>9525</xdr:colOff>
                    <xdr:row>29</xdr:row>
                    <xdr:rowOff>66675</xdr:rowOff>
                  </from>
                  <to>
                    <xdr:col>3</xdr:col>
                    <xdr:colOff>0</xdr:colOff>
                    <xdr:row>29</xdr:row>
                    <xdr:rowOff>314325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BDEECD09-E29C-4937-803A-A01EE0141BAD}">
          <x14:formula1>
            <xm:f>Lists!$A$6:$A$9</xm:f>
          </x14:formula1>
          <xm:sqref>E18:E31</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4AD01-07DD-453C-9A38-0DCFED356AFD}">
  <dimension ref="A1:H45"/>
  <sheetViews>
    <sheetView showGridLines="0" workbookViewId="0">
      <selection activeCell="C17" sqref="C17"/>
    </sheetView>
  </sheetViews>
  <sheetFormatPr defaultColWidth="8.625" defaultRowHeight="14.25"/>
  <cols>
    <col min="1" max="1" width="45.625" style="36" customWidth="1"/>
    <col min="2" max="2" width="42.5" style="36" customWidth="1"/>
    <col min="3" max="3" width="22.875" style="36" customWidth="1"/>
    <col min="4" max="4" width="9.5" style="36" customWidth="1"/>
    <col min="5" max="5" width="22.625" style="36" customWidth="1"/>
    <col min="6" max="6" width="56.125" style="36" customWidth="1"/>
    <col min="7" max="7" width="9.875" style="36" customWidth="1"/>
    <col min="8" max="8" width="5.625" style="36" customWidth="1"/>
    <col min="9" max="16384" width="8.625" style="36"/>
  </cols>
  <sheetData>
    <row r="1" spans="1:8" ht="15">
      <c r="A1" s="121" t="s">
        <v>183</v>
      </c>
      <c r="B1" s="122"/>
      <c r="C1" s="122"/>
      <c r="D1" s="122"/>
      <c r="E1" s="122"/>
      <c r="F1" s="122"/>
      <c r="G1" s="122"/>
      <c r="H1" s="123"/>
    </row>
    <row r="2" spans="1:8">
      <c r="A2" s="70" t="s">
        <v>26</v>
      </c>
      <c r="B2"/>
      <c r="C2"/>
      <c r="D2"/>
      <c r="E2"/>
      <c r="F2"/>
      <c r="G2"/>
      <c r="H2"/>
    </row>
    <row r="3" spans="1:8" ht="18">
      <c r="A3" s="184" t="s">
        <v>184</v>
      </c>
      <c r="B3" s="185"/>
      <c r="C3" s="58"/>
      <c r="D3" s="58"/>
      <c r="E3" s="58"/>
      <c r="F3" s="58"/>
      <c r="G3" s="58"/>
      <c r="H3" s="59"/>
    </row>
    <row r="4" spans="1:8" ht="39.6" customHeight="1">
      <c r="A4" s="168" t="s">
        <v>185</v>
      </c>
      <c r="B4" s="169"/>
      <c r="C4" s="143"/>
      <c r="D4" s="143"/>
      <c r="E4" s="143"/>
      <c r="F4" s="143"/>
      <c r="G4" s="143"/>
      <c r="H4" s="144"/>
    </row>
    <row r="5" spans="1:8" ht="50.85" customHeight="1">
      <c r="A5" s="178" t="s">
        <v>186</v>
      </c>
      <c r="B5" s="179"/>
      <c r="C5" s="139" t="s">
        <v>4</v>
      </c>
      <c r="D5" s="65"/>
      <c r="E5" s="65"/>
      <c r="F5" s="65"/>
      <c r="G5" s="65"/>
      <c r="H5" s="66"/>
    </row>
    <row r="6" spans="1:8" ht="30.6" customHeight="1">
      <c r="A6" s="195" t="s">
        <v>56</v>
      </c>
      <c r="B6" s="196"/>
      <c r="C6"/>
      <c r="D6"/>
      <c r="E6"/>
      <c r="F6"/>
      <c r="G6"/>
      <c r="H6"/>
    </row>
    <row r="7" spans="1:8">
      <c r="A7" s="135" t="s">
        <v>57</v>
      </c>
      <c r="B7"/>
      <c r="C7"/>
      <c r="D7"/>
      <c r="E7"/>
      <c r="F7"/>
      <c r="G7"/>
      <c r="H7"/>
    </row>
    <row r="8" spans="1:8" ht="17.25">
      <c r="A8" s="82" t="s">
        <v>58</v>
      </c>
      <c r="B8" s="71" t="s">
        <v>59</v>
      </c>
      <c r="C8"/>
      <c r="D8"/>
      <c r="E8"/>
      <c r="F8"/>
      <c r="G8"/>
      <c r="H8"/>
    </row>
    <row r="9" spans="1:8" ht="42.75">
      <c r="A9" s="62" t="s">
        <v>60</v>
      </c>
      <c r="B9" s="51"/>
      <c r="C9"/>
      <c r="D9"/>
      <c r="E9"/>
      <c r="F9"/>
      <c r="G9"/>
      <c r="H9"/>
    </row>
    <row r="10" spans="1:8" ht="17.25">
      <c r="A10" s="170" t="s">
        <v>61</v>
      </c>
      <c r="B10" s="170"/>
      <c r="C10"/>
      <c r="D10"/>
      <c r="E10"/>
      <c r="F10"/>
      <c r="G10"/>
      <c r="H10"/>
    </row>
    <row r="11" spans="1:8" ht="42.75">
      <c r="A11" s="62" t="s">
        <v>187</v>
      </c>
      <c r="B11" s="51"/>
      <c r="C11"/>
      <c r="D11"/>
      <c r="E11"/>
      <c r="F11"/>
      <c r="G11"/>
      <c r="H11"/>
    </row>
    <row r="12" spans="1:8">
      <c r="A12" s="62"/>
      <c r="B12" s="51"/>
      <c r="C12"/>
      <c r="D12"/>
      <c r="E12"/>
      <c r="F12"/>
      <c r="G12"/>
      <c r="H12"/>
    </row>
    <row r="13" spans="1:8" ht="17.25">
      <c r="A13" s="170" t="s">
        <v>64</v>
      </c>
      <c r="B13" s="170"/>
      <c r="C13"/>
      <c r="D13"/>
      <c r="E13"/>
      <c r="F13"/>
      <c r="G13"/>
      <c r="H13"/>
    </row>
    <row r="14" spans="1:8" ht="99.75">
      <c r="A14" s="62" t="s">
        <v>188</v>
      </c>
      <c r="B14" s="51"/>
      <c r="C14"/>
      <c r="D14"/>
      <c r="E14"/>
      <c r="F14"/>
      <c r="G14"/>
      <c r="H14"/>
    </row>
    <row r="15" spans="1:8">
      <c r="A15" s="84"/>
      <c r="B15"/>
      <c r="C15"/>
      <c r="D15"/>
      <c r="E15"/>
      <c r="F15"/>
      <c r="G15"/>
      <c r="H15"/>
    </row>
    <row r="16" spans="1:8" ht="24" customHeight="1">
      <c r="A16" s="121" t="s">
        <v>66</v>
      </c>
      <c r="B16" s="138"/>
      <c r="C16" s="122"/>
      <c r="D16" s="122"/>
      <c r="E16" s="122"/>
      <c r="F16" s="122"/>
      <c r="G16" s="122"/>
      <c r="H16" s="123"/>
    </row>
    <row r="17" spans="1:8" s="158" customFormat="1" ht="45">
      <c r="A17" s="130" t="s">
        <v>67</v>
      </c>
      <c r="B17" s="130" t="s">
        <v>68</v>
      </c>
      <c r="C17" s="131" t="s">
        <v>69</v>
      </c>
      <c r="D17" s="131" t="s">
        <v>70</v>
      </c>
      <c r="E17" s="131" t="s">
        <v>71</v>
      </c>
      <c r="F17" s="131" t="s">
        <v>31</v>
      </c>
      <c r="G17" s="130" t="s">
        <v>72</v>
      </c>
      <c r="H17" s="130" t="s">
        <v>73</v>
      </c>
    </row>
    <row r="18" spans="1:8" ht="60" customHeight="1">
      <c r="A18" s="25" t="s">
        <v>189</v>
      </c>
      <c r="B18" s="4"/>
      <c r="C18" s="51"/>
      <c r="D18" s="51"/>
      <c r="E18" s="51"/>
      <c r="F18" s="62">
        <f>(IF(D18=0,"Awaiting value",(IF(AND(D18&lt;25,D18&gt;0),"We have identified failures in the process that pose a significant risk",(IF(AND(D18&gt;24,D18&lt;50),"We have identified risks posed to the systems in place and improvement is required/need to be addressed with medium priority",(IF(AND(D18&gt;49,D18&lt;75),"We have identified no immediate risk is posed to the systems in place, however several shortfalls will need to be addressed with low priority",(IF(D18&gt;74,"We have identified that very good/excellent systems are in place and that no risk has been identified in this process","Void result"))))))))))</f>
      </c>
      <c r="G18" s="100">
        <f>IF(E18=Lists!$A$6,4,(IF(E18=Lists!$A$7,3,(IF(E18=Lists!$A$8,2,(IF(E18=Lists!$A$9,1,"")))))))</f>
      </c>
      <c r="H18" s="100">
        <f>D18*G18</f>
      </c>
    </row>
    <row r="19" spans="1:8" ht="39.75" customHeight="1">
      <c r="A19" s="25" t="s">
        <v>190</v>
      </c>
      <c r="B19" s="4"/>
      <c r="C19" s="51"/>
      <c r="D19" s="51"/>
      <c r="E19" s="51"/>
      <c r="F19" s="62"/>
      <c r="G19" s="100"/>
      <c r="H19" s="100"/>
    </row>
    <row r="20" spans="1:8" ht="32.1" customHeight="1">
      <c r="A20" s="25" t="s">
        <v>191</v>
      </c>
      <c r="B20" s="4"/>
      <c r="C20" s="51"/>
      <c r="D20" s="51"/>
      <c r="E20" s="51"/>
      <c r="F20" s="62"/>
      <c r="G20" s="100"/>
      <c r="H20" s="100"/>
    </row>
    <row r="21" spans="1:8" ht="42.6" customHeight="1">
      <c r="A21" s="25" t="s">
        <v>192</v>
      </c>
      <c r="B21" s="4"/>
      <c r="C21" s="51"/>
      <c r="D21" s="51"/>
      <c r="E21" s="51"/>
      <c r="F21" s="62">
        <f t="shared" ref="F21:F29" si="0">(IF(D21=0,"Awaiting value",(IF(AND(D21&lt;25,D21&gt;0),"We have identified failures in the process that pose a significant risk",(IF(AND(D21&gt;24,D21&lt;50),"We have identified risks posed to the systems in place and improvement is required/need to be addressed with medium priority",(IF(AND(D21&gt;49,D21&lt;75),"We have identified no immediate risk is posed to the systems in place, however several shortfalls will need to be addressed with low priority",(IF(D21&gt;74,"We have identified that very good/excellent systems are in place and that no risk has been identified in this process","Void result"))))))))))</f>
      </c>
      <c r="G21" s="100">
        <f>IF(E21=Lists!$A$6,4,(IF(E21=Lists!$A$7,3,(IF(E21=Lists!$A$8,2,(IF(E21=Lists!$A$9,1,"")))))))</f>
      </c>
      <c r="H21" s="100">
        <f t="shared" ref="H21:H29" si="1">D21*G21</f>
      </c>
    </row>
    <row r="22" spans="1:8" ht="40.35" customHeight="1">
      <c r="A22" s="25" t="s">
        <v>193</v>
      </c>
      <c r="B22" s="4"/>
      <c r="C22" s="51"/>
      <c r="D22" s="51"/>
      <c r="E22" s="51"/>
      <c r="F22" s="62">
        <f t="shared" si="0"/>
      </c>
      <c r="G22" s="100">
        <f>IF(E22=Lists!$A$6,4,(IF(E22=Lists!$A$7,3,(IF(E22=Lists!$A$8,2,(IF(E22=Lists!$A$9,1,"")))))))</f>
      </c>
      <c r="H22" s="100">
        <f t="shared" si="1"/>
      </c>
    </row>
    <row r="23" spans="1:8" ht="42.75">
      <c r="A23" s="25" t="s">
        <v>194</v>
      </c>
      <c r="B23" s="4"/>
      <c r="C23" s="51"/>
      <c r="D23" s="51"/>
      <c r="E23" s="51"/>
      <c r="F23" s="62">
        <f t="shared" si="0"/>
      </c>
      <c r="G23" s="100">
        <f>IF(E23=Lists!$A$6,4,(IF(E23=Lists!$A$7,3,(IF(E23=Lists!$A$8,2,(IF(E23=Lists!$A$9,1,"")))))))</f>
      </c>
      <c r="H23" s="100">
        <f t="shared" si="1"/>
      </c>
    </row>
    <row r="24" spans="1:8" ht="39" customHeight="1">
      <c r="A24" s="25" t="s">
        <v>195</v>
      </c>
      <c r="B24" s="4"/>
      <c r="C24" s="51"/>
      <c r="D24" s="51"/>
      <c r="E24" s="51"/>
      <c r="F24" s="62">
        <f t="shared" si="0"/>
      </c>
      <c r="G24" s="100">
        <f>IF(E24=Lists!$A$6,4,(IF(E24=Lists!$A$7,3,(IF(E24=Lists!$A$8,2,(IF(E24=Lists!$A$9,1,"")))))))</f>
      </c>
      <c r="H24" s="100">
        <f t="shared" si="1"/>
      </c>
    </row>
    <row r="25" spans="1:8" ht="39.75" customHeight="1">
      <c r="A25" s="25" t="s">
        <v>196</v>
      </c>
      <c r="B25" s="4"/>
      <c r="C25" s="51"/>
      <c r="D25" s="51"/>
      <c r="E25" s="51"/>
      <c r="F25" s="62">
        <f t="shared" si="0"/>
      </c>
      <c r="G25" s="100">
        <f>IF(E25=Lists!$A$6,4,(IF(E25=Lists!$A$7,3,(IF(E25=Lists!$A$8,2,(IF(E25=Lists!$A$9,1,"")))))))</f>
      </c>
      <c r="H25" s="100">
        <f t="shared" si="1"/>
      </c>
    </row>
    <row r="26" spans="1:8" ht="40.5" customHeight="1">
      <c r="A26" s="25" t="s">
        <v>197</v>
      </c>
      <c r="B26" s="4"/>
      <c r="C26" s="51"/>
      <c r="D26" s="51"/>
      <c r="E26" s="51"/>
      <c r="F26" s="62">
        <f t="shared" si="0"/>
      </c>
      <c r="G26" s="100">
        <f>IF(E26=Lists!$A$6,4,(IF(E26=Lists!$A$7,3,(IF(E26=Lists!$A$8,2,(IF(E26=Lists!$A$9,1,"")))))))</f>
      </c>
      <c r="H26" s="100">
        <f t="shared" si="1"/>
      </c>
    </row>
    <row r="27" spans="1:8" ht="45" customHeight="1">
      <c r="A27" s="25" t="s">
        <v>198</v>
      </c>
      <c r="B27" s="4"/>
      <c r="C27" s="51"/>
      <c r="D27" s="51"/>
      <c r="E27" s="51"/>
      <c r="F27" s="62">
        <f t="shared" si="0"/>
      </c>
      <c r="G27" s="100">
        <f>IF(E27=Lists!$A$6,4,(IF(E27=Lists!$A$7,3,(IF(E27=Lists!$A$8,2,(IF(E27=Lists!$A$9,1,"")))))))</f>
      </c>
      <c r="H27" s="100">
        <f t="shared" si="1"/>
      </c>
    </row>
    <row r="28" spans="1:8" ht="68.099999999999994" customHeight="1">
      <c r="A28" s="25" t="s">
        <v>199</v>
      </c>
      <c r="B28" s="4"/>
      <c r="C28" s="51"/>
      <c r="D28" s="51"/>
      <c r="E28" s="51"/>
      <c r="F28" s="62">
        <f t="shared" si="0"/>
      </c>
      <c r="G28" s="100">
        <f>IF(E28=Lists!$A$6,4,(IF(E28=Lists!$A$7,3,(IF(E28=Lists!$A$8,2,(IF(E28=Lists!$A$9,1,"")))))))</f>
      </c>
      <c r="H28" s="100">
        <f t="shared" si="1"/>
      </c>
    </row>
    <row r="29" spans="1:8" ht="30.6" customHeight="1">
      <c r="A29" s="25" t="s">
        <v>200</v>
      </c>
      <c r="B29" s="4"/>
      <c r="C29" s="51"/>
      <c r="D29" s="51"/>
      <c r="E29" s="51"/>
      <c r="F29" s="62">
        <f t="shared" si="0"/>
      </c>
      <c r="G29" s="100">
        <f>IF(E29=Lists!$A$6,4,(IF(E29=Lists!$A$7,3,(IF(E29=Lists!$A$8,2,(IF(E29=Lists!$A$9,1,"")))))))</f>
      </c>
      <c r="H29" s="100">
        <f t="shared" si="1"/>
      </c>
    </row>
    <row r="30" spans="1:8">
      <c r="A30"/>
      <c r="B30"/>
      <c r="C30"/>
      <c r="D30"/>
      <c r="E30"/>
      <c r="F30"/>
      <c r="G30"/>
      <c r="H30"/>
    </row>
    <row r="31" spans="1:8">
      <c r="A31"/>
      <c r="B31"/>
      <c r="C31"/>
      <c r="D31"/>
      <c r="E31"/>
      <c r="F31"/>
      <c r="G31"/>
      <c r="H31"/>
    </row>
    <row r="32" spans="1:8">
      <c r="A32" s="155"/>
      <c r="B32" s="10"/>
      <c r="C32"/>
      <c r="D32"/>
      <c r="E32"/>
      <c r="F32" s="84"/>
      <c r="G32" s="88"/>
      <c r="H32" s="88"/>
    </row>
    <row r="33" spans="1:8">
      <c r="A33" s="155"/>
      <c r="B33" s="10"/>
      <c r="C33"/>
      <c r="D33"/>
      <c r="E33"/>
      <c r="F33" s="84"/>
      <c r="G33" s="88"/>
      <c r="H33" s="88"/>
    </row>
    <row r="34" spans="1:8">
      <c r="A34"/>
      <c r="B34"/>
      <c r="C34"/>
      <c r="D34"/>
      <c r="E34"/>
      <c r="F34"/>
      <c r="G34"/>
      <c r="H34"/>
    </row>
    <row r="35" spans="1:8" ht="15">
      <c r="A35" s="121" t="s">
        <v>90</v>
      </c>
      <c r="B35" s="138"/>
      <c r="C35" s="122"/>
      <c r="D35" s="122"/>
      <c r="E35" s="123"/>
      <c r="F35"/>
      <c r="G35"/>
      <c r="H35"/>
    </row>
    <row r="36" spans="1:8" ht="18.75">
      <c r="A36" s="90" t="s">
        <v>118</v>
      </c>
      <c r="B36" s="91">
        <f>(SUM(H18:H29))/(SUM(G18:G29))</f>
      </c>
      <c r="C36"/>
      <c r="D36"/>
      <c r="E36" s="47"/>
      <c r="F36"/>
      <c r="G36"/>
      <c r="H36"/>
    </row>
    <row r="37" spans="1:8" ht="44.25" customHeight="1">
      <c r="A37" s="42" t="s">
        <v>92</v>
      </c>
      <c r="B37" s="85"/>
      <c r="C37" s="182">
        <f>(IF(B37=0,"Awaiting value",(IF(AND(B37&lt;25,B37&gt;0),"We have identified failures in the process that pose a significant risk",(IF(AND(B37&gt;24,B37&lt;50),"We have identified risks posed to the systems in place and improvement is required/need to be addressed with medium priority",(IF(AND(B37&gt;49,B37&lt;75),"We have identified no immediate risk is posed to the systems in place, however several shortfalls will need to be addressed with low priority",(IF(B37&gt;74,"We have identified that very good/excellent systems are in place and that no risk has been identified in this process","Void result"))))))))))</f>
      </c>
      <c r="D37" s="182"/>
      <c r="E37" s="183"/>
      <c r="F37"/>
      <c r="G37"/>
      <c r="H37"/>
    </row>
    <row r="38" spans="1:8" ht="22.35" customHeight="1">
      <c r="A38" s="10"/>
      <c r="B38"/>
      <c r="C38"/>
      <c r="D38"/>
      <c r="E38"/>
      <c r="F38"/>
      <c r="G38"/>
      <c r="H38"/>
    </row>
    <row r="39" spans="1:8" ht="15">
      <c r="A39" s="57" t="s">
        <v>93</v>
      </c>
      <c r="B39" s="142"/>
      <c r="C39"/>
      <c r="D39"/>
      <c r="E39"/>
      <c r="F39"/>
      <c r="G39"/>
      <c r="H39"/>
    </row>
    <row r="40" spans="1:8" ht="17.25">
      <c r="A40" s="172" t="s">
        <v>94</v>
      </c>
      <c r="B40" s="171"/>
      <c r="C40"/>
      <c r="D40"/>
      <c r="E40"/>
      <c r="F40"/>
      <c r="G40"/>
      <c r="H40"/>
    </row>
    <row r="41" spans="1:8" ht="61.35" customHeight="1">
      <c r="A41" s="186" t="s">
        <v>119</v>
      </c>
      <c r="B41" s="187"/>
      <c r="C41"/>
      <c r="D41"/>
      <c r="E41"/>
      <c r="F41" s="81"/>
      <c r="G41"/>
      <c r="H41"/>
    </row>
    <row r="42" spans="1:8" ht="17.25">
      <c r="A42" s="82" t="s">
        <v>96</v>
      </c>
      <c r="B42" s="82" t="s">
        <v>97</v>
      </c>
      <c r="C42"/>
      <c r="D42"/>
      <c r="E42"/>
      <c r="F42" s="81"/>
      <c r="G42"/>
      <c r="H42"/>
    </row>
    <row r="43" spans="1:8" ht="15">
      <c r="A43" s="89">
        <v>1</v>
      </c>
      <c r="B43" s="89">
        <v>1</v>
      </c>
      <c r="C43"/>
      <c r="D43"/>
      <c r="E43"/>
      <c r="F43" s="81"/>
      <c r="G43"/>
      <c r="H43"/>
    </row>
    <row r="44" spans="1:8" ht="15">
      <c r="A44" s="89">
        <v>2</v>
      </c>
      <c r="B44" s="89">
        <v>2</v>
      </c>
      <c r="C44"/>
      <c r="D44"/>
      <c r="E44"/>
      <c r="F44" s="81"/>
      <c r="G44"/>
      <c r="H44"/>
    </row>
    <row r="45" spans="1:8" ht="15">
      <c r="A45" s="89">
        <v>3</v>
      </c>
      <c r="B45" s="89">
        <v>3</v>
      </c>
      <c r="C45"/>
      <c r="D45"/>
      <c r="E45"/>
      <c r="F45" s="81"/>
      <c r="G45"/>
      <c r="H45"/>
    </row>
  </sheetData>
  <mergeCells count="9">
    <mergeCell ref="A3:B3"/>
    <mergeCell ref="A4:B4"/>
    <mergeCell ref="A5:B5"/>
    <mergeCell ref="A41:B41"/>
    <mergeCell ref="C37:E37"/>
    <mergeCell ref="A10:B10"/>
    <mergeCell ref="A13:B13"/>
    <mergeCell ref="A40:B40"/>
    <mergeCell ref="A6:B6"/>
  </mergeCells>
  <conditionalFormatting sqref="B37">
    <cfRule type="cellIs" priority="1" operator="equal">
      <formula>0</formula>
    </cfRule>
    <cfRule type="cellIs" dxfId="27" priority="2" operator="between">
      <formula>50</formula>
      <formula>74</formula>
    </cfRule>
    <cfRule type="cellIs" dxfId="26" priority="3" operator="between">
      <formula>25</formula>
      <formula>49</formula>
    </cfRule>
    <cfRule type="cellIs" dxfId="25" priority="4" operator="between">
      <formula>1</formula>
      <formula>24</formula>
    </cfRule>
    <cfRule type="cellIs" dxfId="24" priority="5" operator="greaterThan">
      <formula>74</formula>
    </cfRule>
  </conditionalFormatting>
  <conditionalFormatting sqref="D18:D29 D32:D33">
    <cfRule type="cellIs" priority="6" operator="equal">
      <formula>0</formula>
    </cfRule>
    <cfRule type="cellIs" dxfId="23" priority="7" operator="between">
      <formula>50</formula>
      <formula>74</formula>
    </cfRule>
    <cfRule type="cellIs" dxfId="22" priority="8" operator="between">
      <formula>25</formula>
      <formula>49</formula>
    </cfRule>
    <cfRule type="cellIs" dxfId="21" priority="9" operator="between">
      <formula>1</formula>
      <formula>24</formula>
    </cfRule>
    <cfRule type="cellIs" dxfId="20" priority="10" operator="greaterThan">
      <formula>74</formula>
    </cfRule>
  </conditionalFormatting>
  <dataValidations count="1">
    <dataValidation type="whole" allowBlank="1" showInputMessage="1" showErrorMessage="1" sqref="B37" xr:uid="{16EF4273-E5A3-41E4-BB62-D7C504B71616}">
      <formula1>1</formula1>
      <formula2>100</formula2>
    </dataValidation>
  </dataValidations>
  <hyperlinks>
    <hyperlink ref="A2" location="Contents!A1" display="Return to Contents" xr:uid="{9125664D-C03F-4F13-8D8A-F58C1DC9619A}"/>
    <hyperlink ref="C5" r:id="rId1" display="https://e-sd.org/M4bLm/" xr:uid="{D95FE6DD-39FC-4F69-9B18-FE9A4A16FCE4}"/>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8673" r:id="rId5" name="Scroll Bar 1">
              <controlPr defaultSize="0" autoPict="0">
                <anchor moveWithCells="1">
                  <from>
                    <xdr:col>2</xdr:col>
                    <xdr:colOff>28575</xdr:colOff>
                    <xdr:row>17</xdr:row>
                    <xdr:rowOff>104775</xdr:rowOff>
                  </from>
                  <to>
                    <xdr:col>2</xdr:col>
                    <xdr:colOff>1685925</xdr:colOff>
                    <xdr:row>17</xdr:row>
                    <xdr:rowOff>466725</xdr:rowOff>
                  </to>
                </anchor>
              </controlPr>
            </control>
          </mc:Choice>
        </mc:AlternateContent>
        <mc:AlternateContent xmlns:mc="http://schemas.openxmlformats.org/markup-compatibility/2006">
          <mc:Choice Requires="x14">
            <control shapeId="28674" r:id="rId6" name="Scroll Bar 2">
              <controlPr defaultSize="0" autoPict="0">
                <anchor moveWithCells="1">
                  <from>
                    <xdr:col>2</xdr:col>
                    <xdr:colOff>28575</xdr:colOff>
                    <xdr:row>21</xdr:row>
                    <xdr:rowOff>38100</xdr:rowOff>
                  </from>
                  <to>
                    <xdr:col>2</xdr:col>
                    <xdr:colOff>1685925</xdr:colOff>
                    <xdr:row>21</xdr:row>
                    <xdr:rowOff>447675</xdr:rowOff>
                  </to>
                </anchor>
              </controlPr>
            </control>
          </mc:Choice>
        </mc:AlternateContent>
        <mc:AlternateContent xmlns:mc="http://schemas.openxmlformats.org/markup-compatibility/2006">
          <mc:Choice Requires="x14">
            <control shapeId="28675" r:id="rId7" name="Scroll Bar 3">
              <controlPr defaultSize="0" autoPict="0">
                <anchor moveWithCells="1">
                  <from>
                    <xdr:col>2</xdr:col>
                    <xdr:colOff>28575</xdr:colOff>
                    <xdr:row>22</xdr:row>
                    <xdr:rowOff>28575</xdr:rowOff>
                  </from>
                  <to>
                    <xdr:col>2</xdr:col>
                    <xdr:colOff>1666875</xdr:colOff>
                    <xdr:row>23</xdr:row>
                    <xdr:rowOff>0</xdr:rowOff>
                  </to>
                </anchor>
              </controlPr>
            </control>
          </mc:Choice>
        </mc:AlternateContent>
        <mc:AlternateContent xmlns:mc="http://schemas.openxmlformats.org/markup-compatibility/2006">
          <mc:Choice Requires="x14">
            <control shapeId="28676" r:id="rId8" name="Scroll Bar 4">
              <controlPr defaultSize="0" autoPict="0">
                <anchor moveWithCells="1">
                  <from>
                    <xdr:col>2</xdr:col>
                    <xdr:colOff>28575</xdr:colOff>
                    <xdr:row>23</xdr:row>
                    <xdr:rowOff>66675</xdr:rowOff>
                  </from>
                  <to>
                    <xdr:col>2</xdr:col>
                    <xdr:colOff>1685925</xdr:colOff>
                    <xdr:row>24</xdr:row>
                    <xdr:rowOff>0</xdr:rowOff>
                  </to>
                </anchor>
              </controlPr>
            </control>
          </mc:Choice>
        </mc:AlternateContent>
        <mc:AlternateContent xmlns:mc="http://schemas.openxmlformats.org/markup-compatibility/2006">
          <mc:Choice Requires="x14">
            <control shapeId="28677" r:id="rId9" name="Scroll Bar 5">
              <controlPr defaultSize="0" autoPict="0">
                <anchor moveWithCells="1">
                  <from>
                    <xdr:col>2</xdr:col>
                    <xdr:colOff>28575</xdr:colOff>
                    <xdr:row>24</xdr:row>
                    <xdr:rowOff>66675</xdr:rowOff>
                  </from>
                  <to>
                    <xdr:col>2</xdr:col>
                    <xdr:colOff>1685925</xdr:colOff>
                    <xdr:row>24</xdr:row>
                    <xdr:rowOff>447675</xdr:rowOff>
                  </to>
                </anchor>
              </controlPr>
            </control>
          </mc:Choice>
        </mc:AlternateContent>
        <mc:AlternateContent xmlns:mc="http://schemas.openxmlformats.org/markup-compatibility/2006">
          <mc:Choice Requires="x14">
            <control shapeId="28679" r:id="rId10" name="Scroll Bar 7">
              <controlPr defaultSize="0" autoPict="0">
                <anchor moveWithCells="1">
                  <from>
                    <xdr:col>2</xdr:col>
                    <xdr:colOff>28575</xdr:colOff>
                    <xdr:row>28</xdr:row>
                    <xdr:rowOff>66675</xdr:rowOff>
                  </from>
                  <to>
                    <xdr:col>2</xdr:col>
                    <xdr:colOff>1676400</xdr:colOff>
                    <xdr:row>28</xdr:row>
                    <xdr:rowOff>352425</xdr:rowOff>
                  </to>
                </anchor>
              </controlPr>
            </control>
          </mc:Choice>
        </mc:AlternateContent>
        <mc:AlternateContent xmlns:mc="http://schemas.openxmlformats.org/markup-compatibility/2006">
          <mc:Choice Requires="x14">
            <control shapeId="28680" r:id="rId11" name="Scroll Bar 8">
              <controlPr defaultSize="0" autoPict="0">
                <anchor moveWithCells="1">
                  <from>
                    <xdr:col>2</xdr:col>
                    <xdr:colOff>9525</xdr:colOff>
                    <xdr:row>25</xdr:row>
                    <xdr:rowOff>28575</xdr:rowOff>
                  </from>
                  <to>
                    <xdr:col>2</xdr:col>
                    <xdr:colOff>1685925</xdr:colOff>
                    <xdr:row>25</xdr:row>
                    <xdr:rowOff>466725</xdr:rowOff>
                  </to>
                </anchor>
              </controlPr>
            </control>
          </mc:Choice>
        </mc:AlternateContent>
        <mc:AlternateContent xmlns:mc="http://schemas.openxmlformats.org/markup-compatibility/2006">
          <mc:Choice Requires="x14">
            <control shapeId="28681" r:id="rId12" name="Scroll Bar 9">
              <controlPr defaultSize="0" autoPict="0">
                <anchor moveWithCells="1">
                  <from>
                    <xdr:col>2</xdr:col>
                    <xdr:colOff>28575</xdr:colOff>
                    <xdr:row>26</xdr:row>
                    <xdr:rowOff>76200</xdr:rowOff>
                  </from>
                  <to>
                    <xdr:col>2</xdr:col>
                    <xdr:colOff>1676400</xdr:colOff>
                    <xdr:row>26</xdr:row>
                    <xdr:rowOff>495300</xdr:rowOff>
                  </to>
                </anchor>
              </controlPr>
            </control>
          </mc:Choice>
        </mc:AlternateContent>
        <mc:AlternateContent xmlns:mc="http://schemas.openxmlformats.org/markup-compatibility/2006">
          <mc:Choice Requires="x14">
            <control shapeId="28682" r:id="rId13" name="Scroll Bar 10">
              <controlPr defaultSize="0" autoPict="0">
                <anchor moveWithCells="1">
                  <from>
                    <xdr:col>2</xdr:col>
                    <xdr:colOff>28575</xdr:colOff>
                    <xdr:row>27</xdr:row>
                    <xdr:rowOff>28575</xdr:rowOff>
                  </from>
                  <to>
                    <xdr:col>2</xdr:col>
                    <xdr:colOff>1685925</xdr:colOff>
                    <xdr:row>27</xdr:row>
                    <xdr:rowOff>409575</xdr:rowOff>
                  </to>
                </anchor>
              </controlPr>
            </control>
          </mc:Choice>
        </mc:AlternateContent>
        <mc:AlternateContent xmlns:mc="http://schemas.openxmlformats.org/markup-compatibility/2006">
          <mc:Choice Requires="x14">
            <control shapeId="28684" r:id="rId14" name="Scroll Bar 12">
              <controlPr defaultSize="0" autoPict="0">
                <anchor moveWithCells="1">
                  <from>
                    <xdr:col>2</xdr:col>
                    <xdr:colOff>28575</xdr:colOff>
                    <xdr:row>18</xdr:row>
                    <xdr:rowOff>28575</xdr:rowOff>
                  </from>
                  <to>
                    <xdr:col>2</xdr:col>
                    <xdr:colOff>1666875</xdr:colOff>
                    <xdr:row>18</xdr:row>
                    <xdr:rowOff>447675</xdr:rowOff>
                  </to>
                </anchor>
              </controlPr>
            </control>
          </mc:Choice>
        </mc:AlternateContent>
        <mc:AlternateContent xmlns:mc="http://schemas.openxmlformats.org/markup-compatibility/2006">
          <mc:Choice Requires="x14">
            <control shapeId="28685" r:id="rId15" name="Scroll Bar 13">
              <controlPr defaultSize="0" autoPict="0">
                <anchor moveWithCells="1">
                  <from>
                    <xdr:col>2</xdr:col>
                    <xdr:colOff>28575</xdr:colOff>
                    <xdr:row>19</xdr:row>
                    <xdr:rowOff>66675</xdr:rowOff>
                  </from>
                  <to>
                    <xdr:col>2</xdr:col>
                    <xdr:colOff>1685925</xdr:colOff>
                    <xdr:row>19</xdr:row>
                    <xdr:rowOff>381000</xdr:rowOff>
                  </to>
                </anchor>
              </controlPr>
            </control>
          </mc:Choice>
        </mc:AlternateContent>
        <mc:AlternateContent xmlns:mc="http://schemas.openxmlformats.org/markup-compatibility/2006">
          <mc:Choice Requires="x14">
            <control shapeId="28686" r:id="rId16" name="Scroll Bar 14">
              <controlPr defaultSize="0" autoPict="0">
                <anchor moveWithCells="1">
                  <from>
                    <xdr:col>2</xdr:col>
                    <xdr:colOff>28575</xdr:colOff>
                    <xdr:row>20</xdr:row>
                    <xdr:rowOff>104775</xdr:rowOff>
                  </from>
                  <to>
                    <xdr:col>2</xdr:col>
                    <xdr:colOff>1676400</xdr:colOff>
                    <xdr:row>20</xdr:row>
                    <xdr:rowOff>485775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F813095A-DD34-43CD-A104-CAA7F8B999CB}">
          <x14:formula1>
            <xm:f>Lists!$A$6:$A$9</xm:f>
          </x14:formula1>
          <xm:sqref>E18:E29 E32:E33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254D1-59C8-4560-89A4-F9DEC697BEE6}">
  <dimension ref="A1:H51"/>
  <sheetViews>
    <sheetView showGridLines="0" workbookViewId="0">
      <selection activeCell="C23" sqref="C23"/>
    </sheetView>
  </sheetViews>
  <sheetFormatPr defaultColWidth="8.625" defaultRowHeight="14.25"/>
  <cols>
    <col min="1" max="1" width="45.625" style="36" customWidth="1"/>
    <col min="2" max="2" width="42.5" style="36" customWidth="1"/>
    <col min="3" max="3" width="22.625" style="36" customWidth="1"/>
    <col min="4" max="4" width="9.5" style="36" customWidth="1"/>
    <col min="5" max="5" width="22.625" style="36" customWidth="1"/>
    <col min="6" max="6" width="56.125" style="36" customWidth="1"/>
    <col min="7" max="7" width="8.625" style="36" customWidth="1"/>
    <col min="8" max="8" width="5.625" style="36" customWidth="1"/>
    <col min="9" max="16384" width="8.625" style="36"/>
  </cols>
  <sheetData>
    <row r="1" spans="1:8" ht="15">
      <c r="A1" s="121" t="s">
        <v>201</v>
      </c>
      <c r="B1" s="122"/>
      <c r="C1" s="122"/>
      <c r="D1" s="122"/>
      <c r="E1" s="122"/>
      <c r="F1" s="122"/>
      <c r="G1" s="122"/>
      <c r="H1" s="123"/>
    </row>
    <row r="2" spans="1:8">
      <c r="A2" s="46" t="s">
        <v>26</v>
      </c>
      <c r="B2"/>
      <c r="C2"/>
      <c r="D2"/>
      <c r="E2"/>
      <c r="F2"/>
      <c r="G2"/>
      <c r="H2" s="47"/>
    </row>
    <row r="3" spans="1:8" ht="26.85" customHeight="1">
      <c r="A3" s="184" t="s">
        <v>202</v>
      </c>
      <c r="B3" s="185"/>
      <c r="C3" s="58"/>
      <c r="D3" s="58"/>
      <c r="E3" s="58"/>
      <c r="F3" s="58"/>
      <c r="G3" s="58"/>
      <c r="H3" s="59"/>
    </row>
    <row r="4" spans="1:8" ht="43.35" customHeight="1">
      <c r="A4" s="168" t="s">
        <v>203</v>
      </c>
      <c r="B4" s="169"/>
      <c r="C4" s="143"/>
      <c r="D4" s="143"/>
      <c r="E4" s="143"/>
      <c r="F4" s="143"/>
      <c r="G4" s="143"/>
      <c r="H4" s="144"/>
    </row>
    <row r="5" spans="1:8" ht="53.25" customHeight="1">
      <c r="A5" s="197" t="s">
        <v>204</v>
      </c>
      <c r="B5" s="198"/>
      <c r="C5" s="139" t="s">
        <v>4</v>
      </c>
      <c r="D5" s="65"/>
      <c r="E5" s="65"/>
      <c r="F5" s="65"/>
      <c r="G5" s="65"/>
      <c r="H5" s="66"/>
    </row>
    <row r="6" spans="1:8" ht="29.1" customHeight="1">
      <c r="A6" s="180" t="s">
        <v>56</v>
      </c>
      <c r="B6" s="181"/>
      <c r="C6"/>
      <c r="D6"/>
      <c r="E6"/>
      <c r="F6"/>
      <c r="G6"/>
      <c r="H6"/>
    </row>
    <row r="7" spans="1:8">
      <c r="A7" s="148" t="s">
        <v>57</v>
      </c>
      <c r="B7" s="102"/>
      <c r="C7"/>
      <c r="D7"/>
      <c r="E7"/>
      <c r="F7"/>
      <c r="G7"/>
      <c r="H7"/>
    </row>
    <row r="8" spans="1:8" ht="17.25">
      <c r="A8" s="82" t="s">
        <v>58</v>
      </c>
      <c r="B8" s="71" t="s">
        <v>59</v>
      </c>
      <c r="C8"/>
      <c r="D8"/>
      <c r="E8"/>
      <c r="F8"/>
      <c r="G8"/>
      <c r="H8"/>
    </row>
    <row r="9" spans="1:8" ht="42.75">
      <c r="A9" s="63" t="s">
        <v>60</v>
      </c>
      <c r="B9" s="51"/>
      <c r="C9"/>
      <c r="D9"/>
      <c r="E9"/>
      <c r="F9"/>
      <c r="G9"/>
      <c r="H9"/>
    </row>
    <row r="10" spans="1:8" ht="17.25">
      <c r="A10" s="172" t="s">
        <v>61</v>
      </c>
      <c r="B10" s="171"/>
      <c r="C10"/>
      <c r="D10"/>
      <c r="E10"/>
      <c r="F10"/>
      <c r="G10"/>
      <c r="H10"/>
    </row>
    <row r="11" spans="1:8" ht="29.45" customHeight="1">
      <c r="A11" s="63" t="s">
        <v>205</v>
      </c>
      <c r="B11" s="51"/>
      <c r="C11"/>
      <c r="D11"/>
      <c r="E11"/>
      <c r="F11"/>
      <c r="G11"/>
      <c r="H11"/>
    </row>
    <row r="12" spans="1:8">
      <c r="A12" s="147"/>
      <c r="B12" s="102"/>
      <c r="C12"/>
      <c r="D12"/>
      <c r="E12"/>
      <c r="F12"/>
      <c r="G12"/>
      <c r="H12"/>
    </row>
    <row r="13" spans="1:8" ht="17.25">
      <c r="A13" s="172" t="s">
        <v>64</v>
      </c>
      <c r="B13" s="171"/>
      <c r="C13"/>
      <c r="D13"/>
      <c r="E13"/>
      <c r="F13"/>
      <c r="G13"/>
      <c r="H13"/>
    </row>
    <row r="14" spans="1:8" ht="114">
      <c r="A14" s="62" t="s">
        <v>206</v>
      </c>
      <c r="B14" s="51"/>
      <c r="C14"/>
      <c r="D14"/>
      <c r="E14"/>
      <c r="F14"/>
      <c r="G14"/>
      <c r="H14"/>
    </row>
    <row r="15" spans="1:8">
      <c r="A15"/>
      <c r="B15"/>
      <c r="C15"/>
      <c r="D15"/>
      <c r="E15"/>
      <c r="F15"/>
      <c r="G15"/>
      <c r="H15"/>
    </row>
    <row r="16" spans="1:8" ht="15.6" customHeight="1">
      <c r="A16"/>
      <c r="B16"/>
      <c r="C16"/>
      <c r="D16"/>
      <c r="E16"/>
      <c r="F16" s="81"/>
      <c r="G16"/>
      <c r="H16"/>
    </row>
    <row r="17" spans="1:8" ht="15">
      <c r="A17"/>
      <c r="B17"/>
      <c r="C17"/>
      <c r="D17"/>
      <c r="E17"/>
      <c r="F17" s="81"/>
      <c r="G17"/>
      <c r="H17"/>
    </row>
    <row r="18" spans="1:8" ht="15">
      <c r="A18"/>
      <c r="B18"/>
      <c r="C18"/>
      <c r="D18"/>
      <c r="E18"/>
      <c r="F18" s="81"/>
      <c r="G18"/>
      <c r="H18"/>
    </row>
    <row r="19" spans="1:8" ht="15">
      <c r="A19"/>
      <c r="B19"/>
      <c r="C19"/>
      <c r="D19"/>
      <c r="E19"/>
      <c r="F19" s="81"/>
      <c r="G19"/>
      <c r="H19"/>
    </row>
    <row r="20" spans="1:8" ht="15">
      <c r="A20"/>
      <c r="B20"/>
      <c r="C20"/>
      <c r="D20"/>
      <c r="E20"/>
      <c r="F20" s="81"/>
      <c r="G20"/>
      <c r="H20"/>
    </row>
    <row r="21" spans="1:8" ht="15">
      <c r="A21" s="145"/>
      <c r="B21"/>
      <c r="C21"/>
      <c r="D21"/>
      <c r="E21"/>
      <c r="F21"/>
      <c r="G21"/>
      <c r="H21"/>
    </row>
    <row r="22" spans="1:8" ht="24" customHeight="1">
      <c r="A22" s="121" t="s">
        <v>66</v>
      </c>
      <c r="B22" s="138"/>
      <c r="C22" s="122"/>
      <c r="D22" s="122"/>
      <c r="E22" s="122"/>
      <c r="F22" s="122"/>
      <c r="G22" s="122"/>
      <c r="H22" s="123"/>
    </row>
    <row r="23" spans="1:8" ht="60">
      <c r="A23" s="71" t="s">
        <v>67</v>
      </c>
      <c r="B23" s="71" t="s">
        <v>68</v>
      </c>
      <c r="C23" s="72" t="s">
        <v>69</v>
      </c>
      <c r="D23" s="72"/>
      <c r="E23" s="62"/>
      <c r="F23" s="72" t="s">
        <v>31</v>
      </c>
      <c r="G23" s="51" t="s">
        <v>72</v>
      </c>
      <c r="H23" s="51" t="s">
        <v>73</v>
      </c>
    </row>
    <row r="24" spans="1:8" ht="45" customHeight="1">
      <c r="A24" s="25" t="s">
        <v>208</v>
      </c>
      <c r="B24" s="4"/>
      <c r="C24" s="51"/>
      <c r="D24" s="51"/>
      <c r="E24" s="51"/>
      <c r="F24" s="62">
        <f>(IF(D24=0,"Awaiting value",(IF(AND(D24&lt;25,D24&gt;0),"We have identified failures in the process that pose a significant risk",(IF(AND(D24&gt;24,D24&lt;50),"We have identified risks posed to the systems in place and improvement is required/need to be addressed with medium priority",(IF(AND(D24&gt;49,D24&lt;75),"We have identified no immediate risk is posed to the systems in place, however several shortfalls will need to be addressed with low priority",(IF(D24&gt;74,"We have identified that very good/excellent systems are in place and that no risk has been identified in this process","Void result"))))))))))</f>
      </c>
      <c r="G24" s="100">
        <f>IF(E24=Lists!$A$6,4,(IF(E24=Lists!$A$7,3,(IF(E24=Lists!$A$8,2,(IF(E24=Lists!$A$9,1,"")))))))</f>
      </c>
      <c r="H24" s="100">
        <f>D24*G24</f>
      </c>
    </row>
    <row r="25" spans="1:8" ht="51.75" customHeight="1">
      <c r="A25" s="25" t="s">
        <v>209</v>
      </c>
      <c r="B25" s="4"/>
      <c r="C25" s="51"/>
      <c r="D25" s="51"/>
      <c r="E25" s="51"/>
      <c r="F25" s="62">
        <f t="shared" ref="F25:F34" si="0">(IF(D25=0,"Awaiting value",(IF(AND(D25&lt;25,D25&gt;0),"We have identified failures in the process that pose a significant risk",(IF(AND(D25&gt;24,D25&lt;50),"We have identified risks posed to the systems in place and improvement is required/need to be addressed with medium priority",(IF(AND(D25&gt;49,D25&lt;75),"We have identified no immediate risk is posed to the systems in place, however several shortfalls will need to be addressed with low priority",(IF(D25&gt;74,"We have identified that very good/excellent systems are in place and that no risk has been identified in this process","Void result"))))))))))</f>
      </c>
      <c r="G25" s="100">
        <f>IF(E25=Lists!$A$6,4,(IF(E25=Lists!$A$7,3,(IF(E25=Lists!$A$8,2,(IF(E25=Lists!$A$9,1,"")))))))</f>
      </c>
      <c r="H25" s="100">
        <f t="shared" ref="H25:H34" si="1">D25*G25</f>
      </c>
    </row>
    <row r="26" spans="1:8" ht="47.1" customHeight="1">
      <c r="A26" s="25" t="s">
        <v>210</v>
      </c>
      <c r="B26" s="4"/>
      <c r="C26" s="51"/>
      <c r="D26" s="51"/>
      <c r="E26" s="51"/>
      <c r="F26" s="62">
        <f t="shared" si="0"/>
      </c>
      <c r="G26" s="100">
        <f>IF(E26=Lists!$A$6,4,(IF(E26=Lists!$A$7,3,(IF(E26=Lists!$A$8,2,(IF(E26=Lists!$A$9,1,"")))))))</f>
      </c>
      <c r="H26" s="100">
        <f t="shared" si="1"/>
      </c>
    </row>
    <row r="27" spans="1:8" ht="42.75">
      <c r="A27" s="25" t="s">
        <v>211</v>
      </c>
      <c r="B27" s="4"/>
      <c r="C27" s="51"/>
      <c r="D27" s="51"/>
      <c r="E27" s="51"/>
      <c r="F27" s="62">
        <f t="shared" si="0"/>
      </c>
      <c r="G27" s="100">
        <f>IF(E27=Lists!$A$6,4,(IF(E27=Lists!$A$7,3,(IF(E27=Lists!$A$8,2,(IF(E27=Lists!$A$9,1,"")))))))</f>
      </c>
      <c r="H27" s="100">
        <f t="shared" si="1"/>
      </c>
    </row>
    <row r="28" spans="1:8" ht="45.6" customHeight="1">
      <c r="A28" s="25" t="s">
        <v>212</v>
      </c>
      <c r="B28" s="4"/>
      <c r="C28" s="51"/>
      <c r="D28" s="51"/>
      <c r="E28" s="51"/>
      <c r="F28" s="62">
        <f t="shared" si="0"/>
      </c>
      <c r="G28" s="100">
        <f>IF(E28=Lists!$A$6,4,(IF(E28=Lists!$A$7,3,(IF(E28=Lists!$A$8,2,(IF(E28=Lists!$A$9,1,"")))))))</f>
      </c>
      <c r="H28" s="100">
        <f t="shared" si="1"/>
      </c>
    </row>
    <row r="29" spans="1:8" ht="39.75" customHeight="1">
      <c r="A29" s="25" t="s">
        <v>213</v>
      </c>
      <c r="B29" s="4"/>
      <c r="C29" s="51"/>
      <c r="D29" s="51"/>
      <c r="E29" s="51"/>
      <c r="F29" s="62">
        <f t="shared" si="0"/>
      </c>
      <c r="G29" s="100">
        <f>IF(E29=Lists!$A$6,4,(IF(E29=Lists!$A$7,3,(IF(E29=Lists!$A$8,2,(IF(E29=Lists!$A$9,1,"")))))))</f>
      </c>
      <c r="H29" s="100">
        <f t="shared" si="1"/>
      </c>
    </row>
    <row r="30" spans="1:8" ht="46.5" customHeight="1">
      <c r="A30" s="25" t="s">
        <v>214</v>
      </c>
      <c r="B30" s="4"/>
      <c r="C30" s="51"/>
      <c r="D30" s="51"/>
      <c r="E30" s="51"/>
      <c r="F30" s="62">
        <f t="shared" si="0"/>
      </c>
      <c r="G30" s="100">
        <f>IF(E30=Lists!$A$6,4,(IF(E30=Lists!$A$7,3,(IF(E30=Lists!$A$8,2,(IF(E30=Lists!$A$9,1,"")))))))</f>
      </c>
      <c r="H30" s="100">
        <f t="shared" si="1"/>
      </c>
    </row>
    <row r="31" spans="1:8" ht="39.6" customHeight="1">
      <c r="A31" s="25" t="s">
        <v>215</v>
      </c>
      <c r="B31" s="4"/>
      <c r="C31" s="51"/>
      <c r="D31" s="51"/>
      <c r="E31" s="51"/>
      <c r="F31" s="62">
        <f t="shared" si="0"/>
      </c>
      <c r="G31" s="100">
        <f>IF(E31=Lists!$A$6,4,(IF(E31=Lists!$A$7,3,(IF(E31=Lists!$A$8,2,(IF(E31=Lists!$A$9,1,"")))))))</f>
      </c>
      <c r="H31" s="100">
        <f t="shared" si="1"/>
      </c>
    </row>
    <row r="32" spans="1:8" ht="49.5" customHeight="1">
      <c r="A32" s="25" t="s">
        <v>216</v>
      </c>
      <c r="B32" s="4"/>
      <c r="C32" s="51"/>
      <c r="D32" s="51"/>
      <c r="E32" s="51"/>
      <c r="F32" s="62">
        <f t="shared" si="0"/>
      </c>
      <c r="G32" s="100">
        <f>IF(E32=Lists!$A$6,4,(IF(E32=Lists!$A$7,3,(IF(E32=Lists!$A$8,2,(IF(E32=Lists!$A$9,1,"")))))))</f>
      </c>
      <c r="H32" s="100">
        <f t="shared" si="1"/>
      </c>
    </row>
    <row r="33" spans="1:8" ht="28.5">
      <c r="A33" s="25" t="s">
        <v>217</v>
      </c>
      <c r="B33" s="4"/>
      <c r="C33" s="51"/>
      <c r="D33" s="51"/>
      <c r="E33" s="51"/>
      <c r="F33" s="62">
        <f t="shared" si="0"/>
      </c>
      <c r="G33" s="100">
        <f>IF(E33=Lists!$A$6,4,(IF(E33=Lists!$A$7,3,(IF(E33=Lists!$A$8,2,(IF(E33=Lists!$A$9,1,"")))))))</f>
      </c>
      <c r="H33" s="100">
        <f t="shared" si="1"/>
      </c>
    </row>
    <row r="34" spans="1:8" ht="28.5">
      <c r="A34" s="25" t="s">
        <v>218</v>
      </c>
      <c r="B34" s="4"/>
      <c r="C34" s="51"/>
      <c r="D34" s="51"/>
      <c r="E34" s="51"/>
      <c r="F34" s="62">
        <f t="shared" si="0"/>
      </c>
      <c r="G34" s="100">
        <f>IF(E34=Lists!$A$6,4,(IF(E34=Lists!$A$7,3,(IF(E34=Lists!$A$8,2,(IF(E34=Lists!$A$9,1,"")))))))</f>
      </c>
      <c r="H34" s="100">
        <f t="shared" si="1"/>
      </c>
    </row>
    <row r="35" spans="1:8">
      <c r="A35"/>
      <c r="B35"/>
      <c r="C35"/>
      <c r="D35"/>
      <c r="E35"/>
      <c r="F35"/>
      <c r="G35"/>
      <c r="H35"/>
    </row>
    <row r="36" spans="1:8">
      <c r="A36"/>
      <c r="B36"/>
      <c r="C36"/>
      <c r="D36"/>
      <c r="E36"/>
      <c r="F36"/>
      <c r="G36"/>
      <c r="H36"/>
    </row>
    <row r="37" spans="1:8">
      <c r="A37"/>
      <c r="B37"/>
      <c r="C37"/>
      <c r="D37"/>
      <c r="E37"/>
      <c r="F37"/>
      <c r="G37"/>
      <c r="H37"/>
    </row>
    <row r="38" spans="1:8">
      <c r="A38"/>
      <c r="B38"/>
      <c r="C38"/>
      <c r="D38"/>
      <c r="E38"/>
      <c r="F38"/>
      <c r="G38"/>
      <c r="H38"/>
    </row>
    <row r="39" spans="1:8">
      <c r="A39"/>
      <c r="B39"/>
      <c r="C39"/>
      <c r="D39"/>
      <c r="E39"/>
      <c r="F39"/>
      <c r="G39"/>
      <c r="H39"/>
    </row>
    <row r="40" spans="1:8">
      <c r="A40"/>
      <c r="B40"/>
      <c r="C40"/>
      <c r="D40"/>
      <c r="E40"/>
      <c r="F40"/>
      <c r="G40"/>
      <c r="H40"/>
    </row>
    <row r="41" spans="1:8" ht="15">
      <c r="A41" s="121" t="s">
        <v>90</v>
      </c>
      <c r="B41" s="138"/>
      <c r="C41" s="122"/>
      <c r="D41" s="122"/>
      <c r="E41" s="123"/>
      <c r="F41"/>
      <c r="G41"/>
      <c r="H41"/>
    </row>
    <row r="42" spans="1:8" ht="18.75">
      <c r="A42" s="140" t="s">
        <v>118</v>
      </c>
      <c r="B42" s="141">
        <f>(SUM(H24:H34))/(SUM(G24:G34))</f>
      </c>
      <c r="C42"/>
      <c r="D42"/>
      <c r="E42" s="47"/>
      <c r="F42"/>
      <c r="G42"/>
      <c r="H42"/>
    </row>
    <row r="43" spans="1:8" ht="44.25" customHeight="1">
      <c r="A43" s="42" t="s">
        <v>92</v>
      </c>
      <c r="B43" s="85"/>
      <c r="C43" s="182">
        <f>(IF(B43=0,"Awaiting value",(IF(AND(B43&lt;25,B43&gt;0),"We have identified failures in the process that pose a significant risk",(IF(AND(B43&gt;24,B43&lt;50),"We have identified risks posed to the systems in place and improvement is required/need to be addressed with medium priority",(IF(AND(B43&gt;49,B43&lt;75),"We have identified no immediate risk is posed to the systems in place, however several shortfalls will need to be addressed with low priority",(IF(B43&gt;74,"We have identified that very good/excellent systems are in place and that no risk has been identified in this process","Void result"))))))))))</f>
      </c>
      <c r="D43" s="182"/>
      <c r="E43" s="183"/>
      <c r="F43"/>
      <c r="G43"/>
      <c r="H43"/>
    </row>
    <row r="44" spans="1:8" ht="22.35" customHeight="1">
      <c r="A44" s="10"/>
      <c r="B44"/>
      <c r="C44"/>
      <c r="D44"/>
      <c r="E44"/>
      <c r="F44"/>
      <c r="G44"/>
      <c r="H44"/>
    </row>
    <row r="45" spans="1:8" ht="19.350000000000001" customHeight="1">
      <c r="A45" s="57" t="s">
        <v>93</v>
      </c>
      <c r="B45" s="142"/>
      <c r="C45"/>
      <c r="D45"/>
      <c r="E45"/>
      <c r="F45"/>
      <c r="G45"/>
      <c r="H45"/>
    </row>
    <row r="46" spans="1:8" ht="22.35" customHeight="1">
      <c r="A46" s="172" t="s">
        <v>94</v>
      </c>
      <c r="B46" s="171"/>
      <c r="C46"/>
      <c r="D46"/>
      <c r="E46"/>
      <c r="F46"/>
      <c r="G46"/>
      <c r="H46"/>
    </row>
    <row r="47" spans="1:8" ht="55.5" customHeight="1">
      <c r="A47" s="186" t="s">
        <v>119</v>
      </c>
      <c r="B47" s="187"/>
      <c r="C47"/>
      <c r="D47"/>
      <c r="E47"/>
      <c r="F47"/>
      <c r="G47"/>
      <c r="H47"/>
    </row>
    <row r="48" spans="1:8" ht="17.25">
      <c r="A48" s="82" t="s">
        <v>96</v>
      </c>
      <c r="B48" s="82" t="s">
        <v>97</v>
      </c>
      <c r="C48"/>
      <c r="D48"/>
      <c r="E48"/>
      <c r="F48"/>
      <c r="G48"/>
      <c r="H48"/>
    </row>
    <row r="49" spans="1:8">
      <c r="A49" s="89">
        <v>1</v>
      </c>
      <c r="B49" s="89">
        <v>1</v>
      </c>
      <c r="C49"/>
      <c r="D49"/>
      <c r="E49"/>
      <c r="F49"/>
      <c r="G49"/>
      <c r="H49"/>
    </row>
    <row r="50" spans="1:8">
      <c r="A50" s="89">
        <v>2</v>
      </c>
      <c r="B50" s="89">
        <v>2</v>
      </c>
      <c r="C50"/>
      <c r="D50"/>
      <c r="E50"/>
      <c r="F50"/>
      <c r="G50"/>
      <c r="H50"/>
    </row>
    <row r="51" spans="1:8">
      <c r="A51" s="89">
        <v>3</v>
      </c>
      <c r="B51" s="89">
        <v>3</v>
      </c>
      <c r="C51"/>
      <c r="D51"/>
      <c r="E51"/>
      <c r="F51"/>
      <c r="G51"/>
      <c r="H51"/>
    </row>
  </sheetData>
  <mergeCells count="9">
    <mergeCell ref="A3:B3"/>
    <mergeCell ref="A4:B4"/>
    <mergeCell ref="A5:B5"/>
    <mergeCell ref="A47:B47"/>
    <mergeCell ref="C43:E43"/>
    <mergeCell ref="A10:B10"/>
    <mergeCell ref="A13:B13"/>
    <mergeCell ref="A46:B46"/>
    <mergeCell ref="A6:B6"/>
  </mergeCells>
  <conditionalFormatting sqref="B43">
    <cfRule type="cellIs" priority="1" operator="equal">
      <formula>0</formula>
    </cfRule>
    <cfRule type="cellIs" dxfId="19" priority="2" operator="between">
      <formula>50</formula>
      <formula>74</formula>
    </cfRule>
    <cfRule type="cellIs" dxfId="18" priority="3" operator="between">
      <formula>25</formula>
      <formula>49</formula>
    </cfRule>
    <cfRule type="cellIs" dxfId="17" priority="4" operator="between">
      <formula>1</formula>
      <formula>24</formula>
    </cfRule>
    <cfRule type="cellIs" dxfId="16" priority="5" operator="greaterThan">
      <formula>74</formula>
    </cfRule>
  </conditionalFormatting>
  <conditionalFormatting sqref="D24:D34">
    <cfRule type="cellIs" priority="6" operator="equal">
      <formula>0</formula>
    </cfRule>
    <cfRule type="cellIs" dxfId="15" priority="7" operator="between">
      <formula>50</formula>
      <formula>74</formula>
    </cfRule>
    <cfRule type="cellIs" dxfId="14" priority="8" operator="between">
      <formula>25</formula>
      <formula>49</formula>
    </cfRule>
    <cfRule type="cellIs" dxfId="13" priority="9" operator="between">
      <formula>1</formula>
      <formula>24</formula>
    </cfRule>
    <cfRule type="cellIs" dxfId="12" priority="10" operator="greaterThan">
      <formula>74</formula>
    </cfRule>
  </conditionalFormatting>
  <dataValidations count="1">
    <dataValidation type="whole" allowBlank="1" showInputMessage="1" showErrorMessage="1" sqref="B43" xr:uid="{522A3CB8-4319-47B2-82A6-776903A0FE5F}">
      <formula1>1</formula1>
      <formula2>100</formula2>
    </dataValidation>
  </dataValidations>
  <hyperlinks>
    <hyperlink ref="A2" location="Contents!A1" display="Return to Contents" xr:uid="{3BB3B013-62D9-4D32-987B-6428C72C4D32}"/>
    <hyperlink ref="C5" r:id="rId1" display="https://e-sd.org/M4bLm/" xr:uid="{E540D8BE-78AF-4484-8648-EB10AFBC5175}"/>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8438" r:id="rId4" name="Scroll Bar 6">
              <controlPr defaultSize="0" autoPict="0">
                <anchor moveWithCells="1">
                  <from>
                    <xdr:col>2</xdr:col>
                    <xdr:colOff>28575</xdr:colOff>
                    <xdr:row>33</xdr:row>
                    <xdr:rowOff>28575</xdr:rowOff>
                  </from>
                  <to>
                    <xdr:col>2</xdr:col>
                    <xdr:colOff>1704975</xdr:colOff>
                    <xdr:row>44</xdr:row>
                    <xdr:rowOff>28575</xdr:rowOff>
                  </to>
                </anchor>
              </controlPr>
            </control>
          </mc:Choice>
        </mc:AlternateContent>
        <mc:AlternateContent xmlns:mc="http://schemas.openxmlformats.org/markup-compatibility/2006">
          <mc:Choice Requires="x14">
            <control shapeId="18443" r:id="rId5" name="Scroll Bar 11">
              <controlPr defaultSize="0" autoPict="0">
                <anchor moveWithCells="1">
                  <from>
                    <xdr:col>2</xdr:col>
                    <xdr:colOff>28575</xdr:colOff>
                    <xdr:row>23</xdr:row>
                    <xdr:rowOff>66675</xdr:rowOff>
                  </from>
                  <to>
                    <xdr:col>2</xdr:col>
                    <xdr:colOff>1676400</xdr:colOff>
                    <xdr:row>23</xdr:row>
                    <xdr:rowOff>381000</xdr:rowOff>
                  </to>
                </anchor>
              </controlPr>
            </control>
          </mc:Choice>
        </mc:AlternateContent>
        <mc:AlternateContent xmlns:mc="http://schemas.openxmlformats.org/markup-compatibility/2006">
          <mc:Choice Requires="x14">
            <control shapeId="18444" r:id="rId6" name="Scroll Bar 12">
              <controlPr defaultSize="0" autoPict="0">
                <anchor moveWithCells="1">
                  <from>
                    <xdr:col>2</xdr:col>
                    <xdr:colOff>0</xdr:colOff>
                    <xdr:row>34</xdr:row>
                    <xdr:rowOff>104775</xdr:rowOff>
                  </from>
                  <to>
                    <xdr:col>2</xdr:col>
                    <xdr:colOff>1704975</xdr:colOff>
                    <xdr:row>43</xdr:row>
                    <xdr:rowOff>76200</xdr:rowOff>
                  </to>
                </anchor>
              </controlPr>
            </control>
          </mc:Choice>
        </mc:AlternateContent>
        <mc:AlternateContent xmlns:mc="http://schemas.openxmlformats.org/markup-compatibility/2006">
          <mc:Choice Requires="x14">
            <control shapeId="18445" r:id="rId7" name="Scroll Bar 13">
              <controlPr defaultSize="0" autoPict="0">
                <anchor moveWithCells="1">
                  <from>
                    <xdr:col>2</xdr:col>
                    <xdr:colOff>28575</xdr:colOff>
                    <xdr:row>24</xdr:row>
                    <xdr:rowOff>142875</xdr:rowOff>
                  </from>
                  <to>
                    <xdr:col>2</xdr:col>
                    <xdr:colOff>1704975</xdr:colOff>
                    <xdr:row>24</xdr:row>
                    <xdr:rowOff>447675</xdr:rowOff>
                  </to>
                </anchor>
              </controlPr>
            </control>
          </mc:Choice>
        </mc:AlternateContent>
        <mc:AlternateContent xmlns:mc="http://schemas.openxmlformats.org/markup-compatibility/2006">
          <mc:Choice Requires="x14">
            <control shapeId="18446" r:id="rId8" name="Scroll Bar 14">
              <controlPr defaultSize="0" autoPict="0">
                <anchor moveWithCells="1">
                  <from>
                    <xdr:col>2</xdr:col>
                    <xdr:colOff>28575</xdr:colOff>
                    <xdr:row>25</xdr:row>
                    <xdr:rowOff>104775</xdr:rowOff>
                  </from>
                  <to>
                    <xdr:col>2</xdr:col>
                    <xdr:colOff>1704975</xdr:colOff>
                    <xdr:row>25</xdr:row>
                    <xdr:rowOff>409575</xdr:rowOff>
                  </to>
                </anchor>
              </controlPr>
            </control>
          </mc:Choice>
        </mc:AlternateContent>
        <mc:AlternateContent xmlns:mc="http://schemas.openxmlformats.org/markup-compatibility/2006">
          <mc:Choice Requires="x14">
            <control shapeId="18448" r:id="rId9" name="Scroll Bar 16">
              <controlPr defaultSize="0" autoPict="0">
                <anchor moveWithCells="1">
                  <from>
                    <xdr:col>2</xdr:col>
                    <xdr:colOff>28575</xdr:colOff>
                    <xdr:row>26</xdr:row>
                    <xdr:rowOff>28575</xdr:rowOff>
                  </from>
                  <to>
                    <xdr:col>2</xdr:col>
                    <xdr:colOff>1676400</xdr:colOff>
                    <xdr:row>26</xdr:row>
                    <xdr:rowOff>342900</xdr:rowOff>
                  </to>
                </anchor>
              </controlPr>
            </control>
          </mc:Choice>
        </mc:AlternateContent>
        <mc:AlternateContent xmlns:mc="http://schemas.openxmlformats.org/markup-compatibility/2006">
          <mc:Choice Requires="x14">
            <control shapeId="18449" r:id="rId10" name="Scroll Bar 17">
              <controlPr defaultSize="0" autoPict="0">
                <anchor moveWithCells="1">
                  <from>
                    <xdr:col>2</xdr:col>
                    <xdr:colOff>28575</xdr:colOff>
                    <xdr:row>27</xdr:row>
                    <xdr:rowOff>66675</xdr:rowOff>
                  </from>
                  <to>
                    <xdr:col>2</xdr:col>
                    <xdr:colOff>1704975</xdr:colOff>
                    <xdr:row>27</xdr:row>
                    <xdr:rowOff>381000</xdr:rowOff>
                  </to>
                </anchor>
              </controlPr>
            </control>
          </mc:Choice>
        </mc:AlternateContent>
        <mc:AlternateContent xmlns:mc="http://schemas.openxmlformats.org/markup-compatibility/2006">
          <mc:Choice Requires="x14">
            <control shapeId="18450" r:id="rId11" name="Scroll Bar 18">
              <controlPr defaultSize="0" autoPict="0">
                <anchor moveWithCells="1">
                  <from>
                    <xdr:col>1</xdr:col>
                    <xdr:colOff>3228975</xdr:colOff>
                    <xdr:row>28</xdr:row>
                    <xdr:rowOff>76200</xdr:rowOff>
                  </from>
                  <to>
                    <xdr:col>2</xdr:col>
                    <xdr:colOff>1666875</xdr:colOff>
                    <xdr:row>28</xdr:row>
                    <xdr:rowOff>409575</xdr:rowOff>
                  </to>
                </anchor>
              </controlPr>
            </control>
          </mc:Choice>
        </mc:AlternateContent>
        <mc:AlternateContent xmlns:mc="http://schemas.openxmlformats.org/markup-compatibility/2006">
          <mc:Choice Requires="x14">
            <control shapeId="18451" r:id="rId12" name="Scroll Bar 19">
              <controlPr defaultSize="0" autoPict="0">
                <anchor moveWithCells="1">
                  <from>
                    <xdr:col>2</xdr:col>
                    <xdr:colOff>28575</xdr:colOff>
                    <xdr:row>29</xdr:row>
                    <xdr:rowOff>104775</xdr:rowOff>
                  </from>
                  <to>
                    <xdr:col>2</xdr:col>
                    <xdr:colOff>1676400</xdr:colOff>
                    <xdr:row>29</xdr:row>
                    <xdr:rowOff>409575</xdr:rowOff>
                  </to>
                </anchor>
              </controlPr>
            </control>
          </mc:Choice>
        </mc:AlternateContent>
        <mc:AlternateContent xmlns:mc="http://schemas.openxmlformats.org/markup-compatibility/2006">
          <mc:Choice Requires="x14">
            <control shapeId="18452" r:id="rId13" name="Scroll Bar 20">
              <controlPr defaultSize="0" autoPict="0">
                <anchor moveWithCells="1">
                  <from>
                    <xdr:col>2</xdr:col>
                    <xdr:colOff>28575</xdr:colOff>
                    <xdr:row>30</xdr:row>
                    <xdr:rowOff>142875</xdr:rowOff>
                  </from>
                  <to>
                    <xdr:col>2</xdr:col>
                    <xdr:colOff>1676400</xdr:colOff>
                    <xdr:row>30</xdr:row>
                    <xdr:rowOff>447675</xdr:rowOff>
                  </to>
                </anchor>
              </controlPr>
            </control>
          </mc:Choice>
        </mc:AlternateContent>
        <mc:AlternateContent xmlns:mc="http://schemas.openxmlformats.org/markup-compatibility/2006">
          <mc:Choice Requires="x14">
            <control shapeId="18453" r:id="rId14" name="Scroll Bar 21">
              <controlPr defaultSize="0" autoPict="0">
                <anchor moveWithCells="1">
                  <from>
                    <xdr:col>2</xdr:col>
                    <xdr:colOff>28575</xdr:colOff>
                    <xdr:row>31</xdr:row>
                    <xdr:rowOff>228600</xdr:rowOff>
                  </from>
                  <to>
                    <xdr:col>2</xdr:col>
                    <xdr:colOff>1704975</xdr:colOff>
                    <xdr:row>31</xdr:row>
                    <xdr:rowOff>561975</xdr:rowOff>
                  </to>
                </anchor>
              </controlPr>
            </control>
          </mc:Choice>
        </mc:AlternateContent>
        <mc:AlternateContent xmlns:mc="http://schemas.openxmlformats.org/markup-compatibility/2006">
          <mc:Choice Requires="x14">
            <control shapeId="18454" r:id="rId15" name="Scroll Bar 22">
              <controlPr defaultSize="0" autoPict="0">
                <anchor moveWithCells="1">
                  <from>
                    <xdr:col>2</xdr:col>
                    <xdr:colOff>28575</xdr:colOff>
                    <xdr:row>32</xdr:row>
                    <xdr:rowOff>66675</xdr:rowOff>
                  </from>
                  <to>
                    <xdr:col>2</xdr:col>
                    <xdr:colOff>1685925</xdr:colOff>
                    <xdr:row>32</xdr:row>
                    <xdr:rowOff>295275</xdr:rowOff>
                  </to>
                </anchor>
              </controlPr>
            </control>
          </mc:Choice>
        </mc:AlternateContent>
        <mc:AlternateContent xmlns:mc="http://schemas.openxmlformats.org/markup-compatibility/2006">
          <mc:Choice Requires="x14">
            <control shapeId="18455" r:id="rId16" name="Scroll Bar 23">
              <controlPr defaultSize="0" autoPict="0">
                <anchor moveWithCells="1">
                  <from>
                    <xdr:col>2</xdr:col>
                    <xdr:colOff>28575</xdr:colOff>
                    <xdr:row>33</xdr:row>
                    <xdr:rowOff>66675</xdr:rowOff>
                  </from>
                  <to>
                    <xdr:col>2</xdr:col>
                    <xdr:colOff>1685925</xdr:colOff>
                    <xdr:row>33</xdr:row>
                    <xdr:rowOff>295275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9EDDB58D-D139-4DC3-811E-94734AD429B3}">
          <x14:formula1>
            <xm:f>Lists!$A$6:$A$9</xm:f>
          </x14:formula1>
          <xm:sqref>E24:E34</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75D9B-9365-40DB-839E-885CCE14E9F1}">
  <dimension ref="A1:H45"/>
  <sheetViews>
    <sheetView showGridLines="0" workbookViewId="0">
      <selection activeCell="A2" sqref="A2"/>
    </sheetView>
  </sheetViews>
  <sheetFormatPr defaultColWidth="8.625" defaultRowHeight="14.25"/>
  <cols>
    <col min="1" max="1" width="45.625" style="36" customWidth="1"/>
    <col min="2" max="2" width="42.5" style="36" customWidth="1"/>
    <col min="3" max="3" width="22.5" style="36" customWidth="1"/>
    <col min="4" max="4" width="9.5" style="36" customWidth="1"/>
    <col min="5" max="5" width="22.625" style="36" customWidth="1"/>
    <col min="6" max="6" width="56.125" style="36" customWidth="1"/>
    <col min="7" max="7" width="9.125" style="36" customWidth="1"/>
    <col min="8" max="8" width="5.625" style="36" customWidth="1"/>
    <col min="9" max="16384" width="8.625" style="36"/>
  </cols>
  <sheetData>
    <row r="1" spans="1:8" ht="15">
      <c r="A1" s="121" t="s">
        <v>219</v>
      </c>
      <c r="B1" s="122"/>
      <c r="C1" s="122"/>
      <c r="D1" s="122"/>
      <c r="E1" s="122"/>
      <c r="F1" s="122"/>
      <c r="G1" s="122"/>
      <c r="H1" s="123"/>
    </row>
    <row r="2" spans="1:8">
      <c r="A2" s="46" t="s">
        <v>26</v>
      </c>
      <c r="B2"/>
      <c r="C2"/>
      <c r="D2"/>
      <c r="E2"/>
      <c r="F2"/>
      <c r="G2"/>
      <c r="H2" s="47"/>
    </row>
    <row r="3" spans="1:8" ht="26.85" customHeight="1">
      <c r="A3" s="184" t="s">
        <v>220</v>
      </c>
      <c r="B3" s="185"/>
      <c r="C3" s="58"/>
      <c r="D3" s="58"/>
      <c r="E3" s="58"/>
      <c r="F3" s="58"/>
      <c r="G3" s="58"/>
      <c r="H3" s="59"/>
    </row>
    <row r="4" spans="1:8" ht="43.35" customHeight="1">
      <c r="A4" s="168" t="s">
        <v>221</v>
      </c>
      <c r="B4" s="169"/>
      <c r="C4" s="143"/>
      <c r="D4" s="143"/>
      <c r="E4" s="143"/>
      <c r="F4" s="143"/>
      <c r="G4" s="143"/>
      <c r="H4" s="144"/>
    </row>
    <row r="5" spans="1:8" ht="41.25" customHeight="1">
      <c r="A5" s="197" t="s">
        <v>222</v>
      </c>
      <c r="B5" s="198"/>
      <c r="C5" s="139" t="s">
        <v>4</v>
      </c>
      <c r="D5" s="65"/>
      <c r="E5" s="65"/>
      <c r="F5" s="65"/>
      <c r="G5" s="65"/>
      <c r="H5" s="66"/>
    </row>
    <row r="6" spans="1:8" ht="34.5" customHeight="1">
      <c r="A6" s="180" t="s">
        <v>56</v>
      </c>
      <c r="B6" s="181"/>
      <c r="C6"/>
      <c r="D6"/>
      <c r="E6"/>
      <c r="F6"/>
      <c r="G6"/>
      <c r="H6"/>
    </row>
    <row r="7" spans="1:8">
      <c r="A7" s="148" t="s">
        <v>57</v>
      </c>
      <c r="B7" s="102"/>
      <c r="C7"/>
      <c r="D7"/>
      <c r="E7"/>
      <c r="F7"/>
      <c r="G7"/>
      <c r="H7"/>
    </row>
    <row r="8" spans="1:8" ht="17.25">
      <c r="A8" s="82" t="s">
        <v>58</v>
      </c>
      <c r="B8" s="71" t="s">
        <v>59</v>
      </c>
      <c r="C8"/>
      <c r="D8"/>
      <c r="E8"/>
      <c r="F8"/>
      <c r="G8"/>
      <c r="H8"/>
    </row>
    <row r="9" spans="1:8" ht="42.75">
      <c r="A9" s="62" t="s">
        <v>60</v>
      </c>
      <c r="B9" s="51"/>
      <c r="C9"/>
      <c r="D9"/>
      <c r="E9"/>
      <c r="F9"/>
      <c r="G9"/>
      <c r="H9"/>
    </row>
    <row r="10" spans="1:8" ht="17.25">
      <c r="A10" s="172" t="s">
        <v>61</v>
      </c>
      <c r="B10" s="171"/>
      <c r="C10"/>
      <c r="D10"/>
      <c r="E10"/>
      <c r="F10"/>
      <c r="G10"/>
      <c r="H10"/>
    </row>
    <row r="11" spans="1:8" ht="37.5" customHeight="1">
      <c r="A11" s="146" t="s">
        <v>223</v>
      </c>
      <c r="B11" s="98"/>
      <c r="C11"/>
      <c r="D11"/>
      <c r="E11"/>
      <c r="F11"/>
      <c r="G11"/>
      <c r="H11"/>
    </row>
    <row r="12" spans="1:8">
      <c r="A12" s="147"/>
      <c r="B12" s="102"/>
      <c r="C12"/>
      <c r="D12"/>
      <c r="E12"/>
      <c r="F12"/>
      <c r="G12"/>
      <c r="H12"/>
    </row>
    <row r="13" spans="1:8" ht="17.25">
      <c r="A13" s="199" t="s">
        <v>64</v>
      </c>
      <c r="B13" s="200"/>
      <c r="C13"/>
      <c r="D13"/>
      <c r="E13"/>
      <c r="F13"/>
      <c r="G13"/>
      <c r="H13"/>
    </row>
    <row r="14" spans="1:8" ht="128.25">
      <c r="A14" s="62" t="s">
        <v>224</v>
      </c>
      <c r="B14" s="51"/>
      <c r="C14"/>
      <c r="D14"/>
      <c r="E14"/>
      <c r="F14"/>
      <c r="G14"/>
      <c r="H14"/>
    </row>
    <row r="15" spans="1:8" ht="17.25">
      <c r="A15" s="201"/>
      <c r="B15" s="202"/>
      <c r="C15"/>
      <c r="D15"/>
      <c r="E15"/>
      <c r="F15"/>
      <c r="G15"/>
      <c r="H15"/>
    </row>
    <row r="16" spans="1:8" ht="24" customHeight="1">
      <c r="A16" s="121" t="s">
        <v>66</v>
      </c>
      <c r="B16" s="138"/>
      <c r="C16" s="122"/>
      <c r="D16" s="122"/>
      <c r="E16" s="122"/>
      <c r="F16" s="122"/>
      <c r="G16" s="122"/>
      <c r="H16" s="144"/>
    </row>
    <row r="17" spans="1:8" s="48" customFormat="1" ht="60">
      <c r="A17" s="130" t="s">
        <v>67</v>
      </c>
      <c r="B17" s="130" t="s">
        <v>68</v>
      </c>
      <c r="C17" s="131" t="s">
        <v>69</v>
      </c>
      <c r="D17" s="131" t="s">
        <v>70</v>
      </c>
      <c r="E17" s="131" t="s">
        <v>71</v>
      </c>
      <c r="F17" s="131" t="s">
        <v>31</v>
      </c>
      <c r="G17" s="137" t="s">
        <v>72</v>
      </c>
      <c r="H17" s="137" t="s">
        <v>73</v>
      </c>
    </row>
    <row r="18" spans="1:8" ht="49.35" customHeight="1">
      <c r="A18" s="25" t="s">
        <v>225</v>
      </c>
      <c r="B18" s="4"/>
      <c r="C18" s="51"/>
      <c r="D18" s="51"/>
      <c r="E18" s="51"/>
      <c r="F18" s="62">
        <f>(IF(D18=0,"Awaiting value",(IF(AND(D18&lt;25,D18&gt;0),"We have identified failures in the process that pose a significant risk",(IF(AND(D18&gt;24,D18&lt;50),"We have identified risks posed to the systems in place and improvement is required/need to be addressed with medium priority",(IF(AND(D18&gt;49,D18&lt;75),"We have identified no immediate risk is posed to the systems in place, however several shortfalls will need to be addressed with low priority",(IF(D18&gt;74,"We have identified that very good/excellent systems are in place and that no risk has been identified in this process","Void result"))))))))))</f>
      </c>
      <c r="G18" s="100">
        <f>IF(E18=Lists!$A$6,4,(IF(E18=Lists!$A$7,3,(IF(E18=Lists!$A$8,2,(IF(E18=Lists!$A$9,1,"")))))))</f>
      </c>
      <c r="H18" s="100">
        <f>D18*G18</f>
      </c>
    </row>
    <row r="19" spans="1:8" ht="40.35" customHeight="1">
      <c r="A19" s="25" t="s">
        <v>226</v>
      </c>
      <c r="B19" s="4"/>
      <c r="C19" s="51"/>
      <c r="D19" s="51"/>
      <c r="E19" s="51"/>
      <c r="F19" s="62">
        <f t="shared" ref="F19:F29" si="0">(IF(D19=0,"Awaiting value",(IF(AND(D19&lt;25,D19&gt;0),"We have identified failures in the process that pose a significant risk",(IF(AND(D19&gt;24,D19&lt;50),"We have identified risks posed to the systems in place and improvement is required/need to be addressed with medium priority",(IF(AND(D19&gt;49,D19&lt;75),"We have identified no immediate risk is posed to the systems in place, however several shortfalls will need to be addressed with low priority",(IF(D19&gt;74,"We have identified that very good/excellent systems are in place and that no risk has been identified in this process","Void result"))))))))))</f>
      </c>
      <c r="G19" s="100">
        <f>IF(E19=Lists!$A$6,4,(IF(E19=Lists!$A$7,3,(IF(E19=Lists!$A$8,2,(IF(E19=Lists!$A$9,1,"")))))))</f>
      </c>
      <c r="H19" s="100">
        <f t="shared" ref="H19:H29" si="1">D19*G19</f>
      </c>
    </row>
    <row r="20" spans="1:8" ht="40.35" customHeight="1">
      <c r="A20" s="25" t="s">
        <v>227</v>
      </c>
      <c r="B20" s="4"/>
      <c r="C20" s="51"/>
      <c r="D20" s="51"/>
      <c r="E20" s="51"/>
      <c r="F20" s="62">
        <f t="shared" si="0"/>
      </c>
      <c r="G20" s="100">
        <f>IF(E20=Lists!$A$6,4,(IF(E20=Lists!$A$7,3,(IF(E20=Lists!$A$8,2,(IF(E20=Lists!$A$9,1,"")))))))</f>
      </c>
      <c r="H20" s="100">
        <f t="shared" si="1"/>
      </c>
    </row>
    <row r="21" spans="1:8" ht="42.75">
      <c r="A21" s="25" t="s">
        <v>228</v>
      </c>
      <c r="B21" s="4"/>
      <c r="C21" s="51"/>
      <c r="D21" s="51"/>
      <c r="E21" s="51"/>
      <c r="F21" s="62">
        <f t="shared" si="0"/>
      </c>
      <c r="G21" s="100">
        <f>IF(E21=Lists!$A$6,4,(IF(E21=Lists!$A$7,3,(IF(E21=Lists!$A$8,2,(IF(E21=Lists!$A$9,1,"")))))))</f>
      </c>
      <c r="H21" s="100">
        <f t="shared" si="1"/>
      </c>
    </row>
    <row r="22" spans="1:8" ht="39" customHeight="1">
      <c r="A22" s="25" t="s">
        <v>229</v>
      </c>
      <c r="B22" s="4"/>
      <c r="C22" s="51"/>
      <c r="D22" s="51"/>
      <c r="E22" s="51"/>
      <c r="F22" s="62">
        <f t="shared" si="0"/>
      </c>
      <c r="G22" s="100">
        <f>IF(E22=Lists!$A$6,4,(IF(E22=Lists!$A$7,3,(IF(E22=Lists!$A$8,2,(IF(E22=Lists!$A$9,1,"")))))))</f>
      </c>
      <c r="H22" s="100">
        <f t="shared" si="1"/>
      </c>
    </row>
    <row r="23" spans="1:8" ht="44.1" customHeight="1">
      <c r="A23" s="25" t="s">
        <v>230</v>
      </c>
      <c r="B23" s="4"/>
      <c r="C23" s="51"/>
      <c r="D23" s="51"/>
      <c r="E23" s="51"/>
      <c r="F23" s="62">
        <f t="shared" si="0"/>
      </c>
      <c r="G23" s="100">
        <f>IF(E23=Lists!$A$6,4,(IF(E23=Lists!$A$7,3,(IF(E23=Lists!$A$8,2,(IF(E23=Lists!$A$9,1,"")))))))</f>
      </c>
      <c r="H23" s="100">
        <f t="shared" si="1"/>
      </c>
    </row>
    <row r="24" spans="1:8" ht="46.5" customHeight="1">
      <c r="A24" s="25" t="s">
        <v>231</v>
      </c>
      <c r="B24" s="4"/>
      <c r="C24" s="51"/>
      <c r="D24" s="51"/>
      <c r="E24" s="51"/>
      <c r="F24" s="62">
        <f t="shared" si="0"/>
      </c>
      <c r="G24" s="100">
        <f>IF(E24=Lists!$A$6,4,(IF(E24=Lists!$A$7,3,(IF(E24=Lists!$A$8,2,(IF(E24=Lists!$A$9,1,"")))))))</f>
      </c>
      <c r="H24" s="100">
        <f t="shared" si="1"/>
      </c>
    </row>
    <row r="25" spans="1:8" ht="69" customHeight="1">
      <c r="A25" s="25" t="s">
        <v>232</v>
      </c>
      <c r="B25" s="4"/>
      <c r="C25" s="51"/>
      <c r="D25" s="51"/>
      <c r="E25" s="51"/>
      <c r="F25" s="62">
        <f t="shared" si="0"/>
      </c>
      <c r="G25" s="100">
        <f>IF(E25=Lists!$A$6,4,(IF(E25=Lists!$A$7,3,(IF(E25=Lists!$A$8,2,(IF(E25=Lists!$A$9,1,"")))))))</f>
      </c>
      <c r="H25" s="100">
        <f t="shared" si="1"/>
      </c>
    </row>
    <row r="26" spans="1:8" ht="35.25" customHeight="1">
      <c r="A26" s="25" t="s">
        <v>233</v>
      </c>
      <c r="B26" s="4"/>
      <c r="C26" s="51"/>
      <c r="D26" s="51"/>
      <c r="E26" s="51"/>
      <c r="F26" s="62">
        <f t="shared" si="0"/>
      </c>
      <c r="G26" s="100">
        <f>IF(E26=Lists!$A$6,4,(IF(E26=Lists!$A$7,3,(IF(E26=Lists!$A$8,2,(IF(E26=Lists!$A$9,1,"")))))))</f>
      </c>
      <c r="H26" s="100">
        <f t="shared" si="1"/>
      </c>
    </row>
    <row r="27" spans="1:8" ht="42.75">
      <c r="A27" s="25" t="s">
        <v>234</v>
      </c>
      <c r="B27" s="4"/>
      <c r="C27" s="51"/>
      <c r="D27" s="51"/>
      <c r="E27" s="51"/>
      <c r="F27" s="62">
        <f t="shared" si="0"/>
      </c>
      <c r="G27" s="100">
        <f>IF(E27=Lists!$A$6,4,(IF(E27=Lists!$A$7,3,(IF(E27=Lists!$A$8,2,(IF(E27=Lists!$A$9,1,"")))))))</f>
      </c>
      <c r="H27" s="100">
        <f t="shared" si="1"/>
      </c>
    </row>
    <row r="28" spans="1:8" ht="42.75">
      <c r="A28" s="25" t="s">
        <v>235</v>
      </c>
      <c r="B28" s="4"/>
      <c r="C28" s="51"/>
      <c r="D28" s="51"/>
      <c r="E28" s="51"/>
      <c r="F28" s="62">
        <f t="shared" si="0"/>
      </c>
      <c r="G28" s="100">
        <f>IF(E28=Lists!$A$6,4,(IF(E28=Lists!$A$7,3,(IF(E28=Lists!$A$8,2,(IF(E28=Lists!$A$9,1,"")))))))</f>
      </c>
      <c r="H28" s="100">
        <f t="shared" si="1"/>
      </c>
    </row>
    <row r="29" spans="1:8" ht="42.75">
      <c r="A29" s="25" t="s">
        <v>236</v>
      </c>
      <c r="B29" s="4"/>
      <c r="C29" s="51"/>
      <c r="D29" s="51"/>
      <c r="E29" s="51"/>
      <c r="F29" s="62">
        <f t="shared" si="0"/>
      </c>
      <c r="G29" s="100">
        <f>IF(E29=Lists!$A$6,4,(IF(E29=Lists!$A$7,3,(IF(E29=Lists!$A$8,2,(IF(E29=Lists!$A$9,1,"")))))))</f>
      </c>
      <c r="H29" s="100">
        <f t="shared" si="1"/>
      </c>
    </row>
    <row r="30" spans="1:8">
      <c r="A30"/>
      <c r="B30"/>
      <c r="C30"/>
      <c r="D30"/>
      <c r="E30"/>
      <c r="F30"/>
      <c r="G30"/>
      <c r="H30"/>
    </row>
    <row r="31" spans="1:8">
      <c r="A31"/>
      <c r="B31"/>
      <c r="C31"/>
      <c r="D31"/>
      <c r="E31"/>
      <c r="F31"/>
      <c r="G31"/>
      <c r="H31"/>
    </row>
    <row r="32" spans="1:8">
      <c r="A32"/>
      <c r="B32"/>
      <c r="C32"/>
      <c r="D32"/>
      <c r="E32"/>
      <c r="F32"/>
      <c r="G32"/>
      <c r="H32"/>
    </row>
    <row r="33" spans="1:8">
      <c r="A33"/>
      <c r="B33"/>
      <c r="C33"/>
      <c r="D33"/>
      <c r="E33"/>
      <c r="F33"/>
      <c r="G33"/>
      <c r="H33"/>
    </row>
    <row r="34" spans="1:8">
      <c r="A34"/>
      <c r="B34"/>
      <c r="C34"/>
      <c r="D34"/>
      <c r="E34"/>
      <c r="F34"/>
      <c r="G34"/>
      <c r="H34"/>
    </row>
    <row r="35" spans="1:8" ht="15">
      <c r="A35" s="121" t="s">
        <v>90</v>
      </c>
      <c r="B35" s="138"/>
      <c r="C35" s="122"/>
      <c r="D35" s="122"/>
      <c r="E35" s="123"/>
      <c r="F35"/>
      <c r="G35"/>
      <c r="H35"/>
    </row>
    <row r="36" spans="1:8" ht="18.75">
      <c r="A36" s="90" t="s">
        <v>118</v>
      </c>
      <c r="B36" s="91">
        <f>(SUM(H18:H29))/(SUM(G18:G29))</f>
      </c>
      <c r="C36" s="74"/>
      <c r="D36" s="74"/>
      <c r="E36" s="75"/>
      <c r="F36"/>
      <c r="G36"/>
      <c r="H36"/>
    </row>
    <row r="37" spans="1:8" ht="44.25" customHeight="1">
      <c r="A37" s="42" t="s">
        <v>92</v>
      </c>
      <c r="B37" s="85"/>
      <c r="C37" s="182">
        <f>(IF(B37=0,"Awaiting value",(IF(AND(B37&lt;25,B37&gt;0),"We have identified failures in the process that pose a significant risk",(IF(AND(B37&gt;24,B37&lt;50),"We have identified risks posed to the systems in place and improvement is required/need to be addressed with medium priority",(IF(AND(B37&gt;49,B37&lt;75),"We have identified no immediate risk is posed to the systems in place, however several shortfalls will need to be addressed with low priority",(IF(B37&gt;74,"We have identified that very good/excellent systems are in place and that no risk has been identified in this process","Void result"))))))))))</f>
      </c>
      <c r="D37" s="182"/>
      <c r="E37" s="183"/>
      <c r="F37"/>
      <c r="G37"/>
      <c r="H37"/>
    </row>
    <row r="38" spans="1:8" ht="22.35" customHeight="1">
      <c r="A38" s="10"/>
      <c r="B38"/>
      <c r="C38"/>
      <c r="D38"/>
      <c r="E38"/>
      <c r="F38"/>
      <c r="G38"/>
      <c r="H38"/>
    </row>
    <row r="39" spans="1:8" ht="15">
      <c r="A39" s="121" t="s">
        <v>93</v>
      </c>
      <c r="B39" s="136"/>
      <c r="C39"/>
      <c r="D39"/>
      <c r="E39"/>
      <c r="F39"/>
      <c r="G39"/>
      <c r="H39"/>
    </row>
    <row r="40" spans="1:8" ht="22.35" customHeight="1">
      <c r="A40" s="172" t="s">
        <v>94</v>
      </c>
      <c r="B40" s="171"/>
      <c r="C40"/>
      <c r="D40"/>
      <c r="E40"/>
      <c r="F40"/>
      <c r="G40"/>
      <c r="H40"/>
    </row>
    <row r="41" spans="1:8" ht="61.35" customHeight="1">
      <c r="A41" s="186" t="s">
        <v>119</v>
      </c>
      <c r="B41" s="187"/>
      <c r="C41"/>
      <c r="D41"/>
      <c r="E41"/>
      <c r="F41"/>
      <c r="G41"/>
      <c r="H41"/>
    </row>
    <row r="42" spans="1:8" ht="17.25">
      <c r="A42" s="82" t="s">
        <v>96</v>
      </c>
      <c r="B42" s="82" t="s">
        <v>97</v>
      </c>
      <c r="C42"/>
      <c r="D42"/>
      <c r="E42"/>
      <c r="F42"/>
      <c r="G42"/>
      <c r="H42"/>
    </row>
    <row r="43" spans="1:8">
      <c r="A43" s="89">
        <v>1</v>
      </c>
      <c r="B43" s="89">
        <v>1</v>
      </c>
      <c r="C43"/>
      <c r="D43"/>
      <c r="E43"/>
      <c r="F43"/>
      <c r="G43"/>
      <c r="H43"/>
    </row>
    <row r="44" spans="1:8">
      <c r="A44" s="89">
        <v>2</v>
      </c>
      <c r="B44" s="89">
        <v>2</v>
      </c>
      <c r="C44"/>
      <c r="D44"/>
      <c r="E44"/>
      <c r="F44"/>
      <c r="G44"/>
      <c r="H44"/>
    </row>
    <row r="45" spans="1:8">
      <c r="A45" s="89">
        <v>3</v>
      </c>
      <c r="B45" s="89">
        <v>3</v>
      </c>
      <c r="C45"/>
      <c r="D45"/>
      <c r="E45"/>
      <c r="F45"/>
      <c r="G45"/>
      <c r="H45"/>
    </row>
  </sheetData>
  <mergeCells count="10">
    <mergeCell ref="A6:B6"/>
    <mergeCell ref="A40:B40"/>
    <mergeCell ref="A3:B3"/>
    <mergeCell ref="A4:B4"/>
    <mergeCell ref="A5:B5"/>
    <mergeCell ref="A41:B41"/>
    <mergeCell ref="C37:E37"/>
    <mergeCell ref="A10:B10"/>
    <mergeCell ref="A13:B13"/>
    <mergeCell ref="A15:B15"/>
  </mergeCells>
  <conditionalFormatting sqref="B37">
    <cfRule type="cellIs" priority="1" operator="equal">
      <formula>0</formula>
    </cfRule>
    <cfRule type="cellIs" dxfId="11" priority="2" operator="between">
      <formula>50</formula>
      <formula>74</formula>
    </cfRule>
    <cfRule type="cellIs" dxfId="10" priority="3" operator="between">
      <formula>25</formula>
      <formula>49</formula>
    </cfRule>
    <cfRule type="cellIs" dxfId="9" priority="4" operator="between">
      <formula>1</formula>
      <formula>24</formula>
    </cfRule>
    <cfRule type="cellIs" dxfId="8" priority="5" operator="greaterThan">
      <formula>74</formula>
    </cfRule>
  </conditionalFormatting>
  <conditionalFormatting sqref="D18:D29">
    <cfRule type="cellIs" priority="6" operator="equal">
      <formula>0</formula>
    </cfRule>
    <cfRule type="cellIs" dxfId="7" priority="7" operator="between">
      <formula>50</formula>
      <formula>74</formula>
    </cfRule>
    <cfRule type="cellIs" dxfId="6" priority="8" operator="between">
      <formula>25</formula>
      <formula>49</formula>
    </cfRule>
    <cfRule type="cellIs" dxfId="5" priority="9" operator="between">
      <formula>1</formula>
      <formula>24</formula>
    </cfRule>
    <cfRule type="cellIs" dxfId="4" priority="10" operator="greaterThan">
      <formula>74</formula>
    </cfRule>
  </conditionalFormatting>
  <dataValidations count="1">
    <dataValidation type="whole" allowBlank="1" showInputMessage="1" showErrorMessage="1" sqref="B37" xr:uid="{E4D3BB3B-01A3-4368-A55F-5DE4B04A4CD7}">
      <formula1>1</formula1>
      <formula2>100</formula2>
    </dataValidation>
  </dataValidations>
  <hyperlinks>
    <hyperlink ref="A2" location="Contents!A1" display="Return to Contents" xr:uid="{563B5BF0-BB75-40BB-A9B2-ADB0836F4369}"/>
    <hyperlink ref="C5" r:id="rId1" display="https://e-sd.org/M4bLm/" xr:uid="{1CE4680A-8860-4379-955A-DF91D2166A44}"/>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9457" r:id="rId5" name="Scroll Bar 1">
              <controlPr defaultSize="0" autoPict="0">
                <anchor moveWithCells="1">
                  <from>
                    <xdr:col>2</xdr:col>
                    <xdr:colOff>28575</xdr:colOff>
                    <xdr:row>17</xdr:row>
                    <xdr:rowOff>66675</xdr:rowOff>
                  </from>
                  <to>
                    <xdr:col>2</xdr:col>
                    <xdr:colOff>1704975</xdr:colOff>
                    <xdr:row>17</xdr:row>
                    <xdr:rowOff>419100</xdr:rowOff>
                  </to>
                </anchor>
              </controlPr>
            </control>
          </mc:Choice>
        </mc:AlternateContent>
        <mc:AlternateContent xmlns:mc="http://schemas.openxmlformats.org/markup-compatibility/2006">
          <mc:Choice Requires="x14">
            <control shapeId="19458" r:id="rId6" name="Scroll Bar 2">
              <controlPr defaultSize="0" autoPict="0">
                <anchor moveWithCells="1">
                  <from>
                    <xdr:col>2</xdr:col>
                    <xdr:colOff>28575</xdr:colOff>
                    <xdr:row>19</xdr:row>
                    <xdr:rowOff>38100</xdr:rowOff>
                  </from>
                  <to>
                    <xdr:col>2</xdr:col>
                    <xdr:colOff>1704975</xdr:colOff>
                    <xdr:row>19</xdr:row>
                    <xdr:rowOff>447675</xdr:rowOff>
                  </to>
                </anchor>
              </controlPr>
            </control>
          </mc:Choice>
        </mc:AlternateContent>
        <mc:AlternateContent xmlns:mc="http://schemas.openxmlformats.org/markup-compatibility/2006">
          <mc:Choice Requires="x14">
            <control shapeId="19459" r:id="rId7" name="Scroll Bar 3">
              <controlPr defaultSize="0" autoPict="0">
                <anchor moveWithCells="1">
                  <from>
                    <xdr:col>2</xdr:col>
                    <xdr:colOff>28575</xdr:colOff>
                    <xdr:row>20</xdr:row>
                    <xdr:rowOff>28575</xdr:rowOff>
                  </from>
                  <to>
                    <xdr:col>2</xdr:col>
                    <xdr:colOff>1704975</xdr:colOff>
                    <xdr:row>20</xdr:row>
                    <xdr:rowOff>333375</xdr:rowOff>
                  </to>
                </anchor>
              </controlPr>
            </control>
          </mc:Choice>
        </mc:AlternateContent>
        <mc:AlternateContent xmlns:mc="http://schemas.openxmlformats.org/markup-compatibility/2006">
          <mc:Choice Requires="x14">
            <control shapeId="19460" r:id="rId8" name="Scroll Bar 4">
              <controlPr defaultSize="0" autoPict="0">
                <anchor moveWithCells="1">
                  <from>
                    <xdr:col>2</xdr:col>
                    <xdr:colOff>9525</xdr:colOff>
                    <xdr:row>21</xdr:row>
                    <xdr:rowOff>47625</xdr:rowOff>
                  </from>
                  <to>
                    <xdr:col>2</xdr:col>
                    <xdr:colOff>1704975</xdr:colOff>
                    <xdr:row>21</xdr:row>
                    <xdr:rowOff>447675</xdr:rowOff>
                  </to>
                </anchor>
              </controlPr>
            </control>
          </mc:Choice>
        </mc:AlternateContent>
        <mc:AlternateContent xmlns:mc="http://schemas.openxmlformats.org/markup-compatibility/2006">
          <mc:Choice Requires="x14">
            <control shapeId="19461" r:id="rId9" name="Scroll Bar 5">
              <controlPr defaultSize="0" autoPict="0">
                <anchor moveWithCells="1">
                  <from>
                    <xdr:col>2</xdr:col>
                    <xdr:colOff>28575</xdr:colOff>
                    <xdr:row>22</xdr:row>
                    <xdr:rowOff>76200</xdr:rowOff>
                  </from>
                  <to>
                    <xdr:col>2</xdr:col>
                    <xdr:colOff>1704975</xdr:colOff>
                    <xdr:row>22</xdr:row>
                    <xdr:rowOff>523875</xdr:rowOff>
                  </to>
                </anchor>
              </controlPr>
            </control>
          </mc:Choice>
        </mc:AlternateContent>
        <mc:AlternateContent xmlns:mc="http://schemas.openxmlformats.org/markup-compatibility/2006">
          <mc:Choice Requires="x14">
            <control shapeId="19462" r:id="rId10" name="Scroll Bar 6">
              <controlPr defaultSize="0" autoPict="0">
                <anchor moveWithCells="1">
                  <from>
                    <xdr:col>2</xdr:col>
                    <xdr:colOff>28575</xdr:colOff>
                    <xdr:row>27</xdr:row>
                    <xdr:rowOff>28575</xdr:rowOff>
                  </from>
                  <to>
                    <xdr:col>2</xdr:col>
                    <xdr:colOff>1704975</xdr:colOff>
                    <xdr:row>27</xdr:row>
                    <xdr:rowOff>523875</xdr:rowOff>
                  </to>
                </anchor>
              </controlPr>
            </control>
          </mc:Choice>
        </mc:AlternateContent>
        <mc:AlternateContent xmlns:mc="http://schemas.openxmlformats.org/markup-compatibility/2006">
          <mc:Choice Requires="x14">
            <control shapeId="19463" r:id="rId11" name="Scroll Bar 7">
              <controlPr defaultSize="0" autoPict="0">
                <anchor moveWithCells="1">
                  <from>
                    <xdr:col>2</xdr:col>
                    <xdr:colOff>9525</xdr:colOff>
                    <xdr:row>18</xdr:row>
                    <xdr:rowOff>66675</xdr:rowOff>
                  </from>
                  <to>
                    <xdr:col>2</xdr:col>
                    <xdr:colOff>1676400</xdr:colOff>
                    <xdr:row>18</xdr:row>
                    <xdr:rowOff>419100</xdr:rowOff>
                  </to>
                </anchor>
              </controlPr>
            </control>
          </mc:Choice>
        </mc:AlternateContent>
        <mc:AlternateContent xmlns:mc="http://schemas.openxmlformats.org/markup-compatibility/2006">
          <mc:Choice Requires="x14">
            <control shapeId="19464" r:id="rId12" name="Scroll Bar 8">
              <controlPr defaultSize="0" autoPict="0">
                <anchor moveWithCells="1">
                  <from>
                    <xdr:col>2</xdr:col>
                    <xdr:colOff>9525</xdr:colOff>
                    <xdr:row>26</xdr:row>
                    <xdr:rowOff>66675</xdr:rowOff>
                  </from>
                  <to>
                    <xdr:col>2</xdr:col>
                    <xdr:colOff>1676400</xdr:colOff>
                    <xdr:row>26</xdr:row>
                    <xdr:rowOff>495300</xdr:rowOff>
                  </to>
                </anchor>
              </controlPr>
            </control>
          </mc:Choice>
        </mc:AlternateContent>
        <mc:AlternateContent xmlns:mc="http://schemas.openxmlformats.org/markup-compatibility/2006">
          <mc:Choice Requires="x14">
            <control shapeId="19465" r:id="rId13" name="Scroll Bar 9">
              <controlPr defaultSize="0" autoPict="0">
                <anchor moveWithCells="1">
                  <from>
                    <xdr:col>2</xdr:col>
                    <xdr:colOff>28575</xdr:colOff>
                    <xdr:row>23</xdr:row>
                    <xdr:rowOff>76200</xdr:rowOff>
                  </from>
                  <to>
                    <xdr:col>2</xdr:col>
                    <xdr:colOff>1704975</xdr:colOff>
                    <xdr:row>23</xdr:row>
                    <xdr:rowOff>495300</xdr:rowOff>
                  </to>
                </anchor>
              </controlPr>
            </control>
          </mc:Choice>
        </mc:AlternateContent>
        <mc:AlternateContent xmlns:mc="http://schemas.openxmlformats.org/markup-compatibility/2006">
          <mc:Choice Requires="x14">
            <control shapeId="19466" r:id="rId14" name="Scroll Bar 10">
              <controlPr defaultSize="0" autoPict="0">
                <anchor moveWithCells="1">
                  <from>
                    <xdr:col>2</xdr:col>
                    <xdr:colOff>28575</xdr:colOff>
                    <xdr:row>24</xdr:row>
                    <xdr:rowOff>104775</xdr:rowOff>
                  </from>
                  <to>
                    <xdr:col>2</xdr:col>
                    <xdr:colOff>1704975</xdr:colOff>
                    <xdr:row>24</xdr:row>
                    <xdr:rowOff>561975</xdr:rowOff>
                  </to>
                </anchor>
              </controlPr>
            </control>
          </mc:Choice>
        </mc:AlternateContent>
        <mc:AlternateContent xmlns:mc="http://schemas.openxmlformats.org/markup-compatibility/2006">
          <mc:Choice Requires="x14">
            <control shapeId="19467" r:id="rId15" name="Scroll Bar 11">
              <controlPr defaultSize="0" autoPict="0">
                <anchor moveWithCells="1">
                  <from>
                    <xdr:col>2</xdr:col>
                    <xdr:colOff>28575</xdr:colOff>
                    <xdr:row>25</xdr:row>
                    <xdr:rowOff>38100</xdr:rowOff>
                  </from>
                  <to>
                    <xdr:col>2</xdr:col>
                    <xdr:colOff>1676400</xdr:colOff>
                    <xdr:row>26</xdr:row>
                    <xdr:rowOff>0</xdr:rowOff>
                  </to>
                </anchor>
              </controlPr>
            </control>
          </mc:Choice>
        </mc:AlternateContent>
        <mc:AlternateContent xmlns:mc="http://schemas.openxmlformats.org/markup-compatibility/2006">
          <mc:Choice Requires="x14">
            <control shapeId="19468" r:id="rId16" name="Scroll Bar 12">
              <controlPr defaultSize="0" autoPict="0">
                <anchor moveWithCells="1">
                  <from>
                    <xdr:col>2</xdr:col>
                    <xdr:colOff>9525</xdr:colOff>
                    <xdr:row>28</xdr:row>
                    <xdr:rowOff>66675</xdr:rowOff>
                  </from>
                  <to>
                    <xdr:col>2</xdr:col>
                    <xdr:colOff>1704975</xdr:colOff>
                    <xdr:row>28</xdr:row>
                    <xdr:rowOff>485775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A2431C5B-F235-4BD2-B1B8-5B5D8ABBF65E}">
          <x14:formula1>
            <xm:f>Lists!$A$6:$A$9</xm:f>
          </x14:formula1>
          <xm:sqref>E18:E29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32745-A37C-49D7-8F38-B5EE9A90D365}">
  <dimension ref="A1:J12"/>
  <sheetViews>
    <sheetView showGridLines="0" tabSelected="1" topLeftCell="A4" zoomScaleNormal="100" workbookViewId="0">
      <selection activeCell="D7" sqref="D7"/>
    </sheetView>
  </sheetViews>
  <sheetFormatPr defaultColWidth="8.625" defaultRowHeight="14.25"/>
  <cols>
    <col min="1" max="1" width="49.625" style="36" customWidth="1"/>
    <col min="2" max="2" width="45.625" style="36" customWidth="1"/>
    <col min="3" max="3" width="19.625" style="36" customWidth="1"/>
    <col min="4" max="4" width="19.125" style="36" customWidth="1"/>
    <col min="5" max="5" width="28.625" style="36" customWidth="1"/>
    <col min="6" max="10" width="8.625" style="36" hidden="1" customWidth="1"/>
    <col min="11" max="16384" width="8.625" style="36"/>
  </cols>
  <sheetData>
    <row r="1" spans="1:10" ht="15">
      <c r="A1" s="121" t="s">
        <v>237</v>
      </c>
      <c r="B1" s="122"/>
      <c r="C1" s="122"/>
      <c r="D1" s="122"/>
      <c r="E1" s="123"/>
    </row>
    <row r="2" spans="1:10" ht="33" customHeight="1">
      <c r="A2" s="128" t="s">
        <v>26</v>
      </c>
      <c r="B2" s="119" t="s">
        <v>24</v>
      </c>
      <c r="C2"/>
      <c r="D2"/>
      <c r="E2" s="47"/>
    </row>
    <row r="3" spans="1:10" ht="18.75">
      <c r="A3" s="127" t="s">
        <v>238</v>
      </c>
      <c r="B3" s="122"/>
      <c r="C3" s="122"/>
      <c r="D3" s="122"/>
      <c r="E3" s="123"/>
    </row>
    <row r="4" spans="1:10" ht="75">
      <c r="A4" s="124" t="s">
        <v>28</v>
      </c>
      <c r="B4" s="124" t="s">
        <v>239</v>
      </c>
      <c r="C4" s="134" t="s">
        <v>240</v>
      </c>
      <c r="D4" s="125" t="s">
        <v>33</v>
      </c>
      <c r="E4" s="126" t="s">
        <v>241</v>
      </c>
      <c r="F4" s="40" t="s">
        <v>242</v>
      </c>
      <c r="G4" s="36" t="s">
        <v>243</v>
      </c>
      <c r="H4" s="36" t="s">
        <v>244</v>
      </c>
      <c r="I4" s="36" t="s">
        <v>245</v>
      </c>
      <c r="J4" s="36" t="s">
        <v>246</v>
      </c>
    </row>
    <row r="5" spans="1:10" ht="72">
      <c r="A5" s="63" t="s">
        <v>247</v>
      </c>
      <c r="B5" s="63" t="s">
        <v>248</v>
      </c>
      <c r="C5" s="120">
        <f>IF(J5=1,"Preferred approach","")</f>
      </c>
      <c r="D5" s="45">
        <f>'Whole system design'!B37</f>
      </c>
      <c r="E5" s="25">
        <f>(IF(D5=0,"Awaiting value",(IF(AND(D5&lt;25,D5&gt;0),"We have identified failures in the process that pose a significant risk",(IF(AND(D5&gt;24,D5&lt;50),"We have identified risks posed to the systems in place and improvement is required/need to be addressed with medium priority",(IF(AND(D5&gt;49,D5&lt;75),"We have identified no immediate risk is posed to the systems in place, however several shortfalls will need to be addressed with low priority",(IF(D5&gt;74,"We have identified that very good/excellent systems are in place and that no risk has been identified in this process","Void result"))))))))))</f>
      </c>
      <c r="F5" s="60">
        <v>8</v>
      </c>
      <c r="G5" s="36">
        <f>IF(D5&gt;50,"Valid","")</f>
      </c>
      <c r="H5" s="36" cm="1">
        <f t="array" ref="H5">IF(AND(D5&gt;50,D5&lt;(D6:D$12)),"Preferred approach","")</f>
      </c>
      <c r="I5" s="36">
        <f>IF(AND(G5="Valid",H5="Preferred approach"),F5,"")</f>
      </c>
      <c r="J5" s="36">
        <f>IF(ISERROR(RANK(I5,$I$5:$I$12)),"",(RANK(I5,$I$5:$I$12)))</f>
      </c>
    </row>
    <row r="6" spans="1:10" ht="72.75">
      <c r="A6" s="63" t="s">
        <v>249</v>
      </c>
      <c r="B6" s="63" t="s">
        <v>250</v>
      </c>
      <c r="C6" s="120">
        <f t="shared" ref="C6:C12" si="0">IF(J6=1,"Preferred approach","")</f>
      </c>
      <c r="D6" s="45">
        <f>'Relationships &amp; Organisation'!B37</f>
      </c>
      <c r="E6" s="25">
        <f t="shared" ref="E6:E12" si="1">(IF(D6=0,"Awaiting value",(IF(AND(D6&lt;25,D6&gt;0),"We have identified failures in the process that pose a significant risk",(IF(AND(D6&gt;24,D6&lt;50),"We have identified risks posed to the systems in place and improvement is required/need to be addressed with medium priority",(IF(AND(D6&gt;49,D6&lt;75),"We have identified no immediate risk is posed to the systems in place, however several shortfalls will need to be addressed with low priority",(IF(D6&gt;74,"We have identified that very good/excellent systems are in place and that no risk has been identified in this process","Void result"))))))))))</f>
      </c>
      <c r="F6" s="60">
        <v>7</v>
      </c>
      <c r="G6" s="36">
        <f t="shared" ref="G6:G12" si="2">IF(D6&gt;50,"Valid","")</f>
      </c>
      <c r="H6" s="36" cm="1">
        <f t="array" ref="H6">IF(AND(D6&gt;50,D6&lt;(D7:D$12)),"Preferred approach","")</f>
      </c>
      <c r="I6" s="36">
        <f t="shared" ref="I6:I12" si="3">IF(AND(G6="Valid",H6="Preferred approach"),F6,"")</f>
      </c>
      <c r="J6" s="36">
        <f t="shared" ref="J6:J12" si="4">IF(ISERROR(RANK(I6,$I$5:$I$12)),"",(RANK(I6,$I$5:$I$12)))</f>
      </c>
    </row>
    <row r="7" spans="1:10" ht="72">
      <c r="A7" s="63" t="s">
        <v>251</v>
      </c>
      <c r="B7" s="63" t="s">
        <v>252</v>
      </c>
      <c r="C7" s="120">
        <f t="shared" si="0"/>
      </c>
      <c r="D7" s="45"/>
      <c r="E7" s="25">
        <f t="shared" si="1"/>
      </c>
      <c r="F7" s="60">
        <v>6</v>
      </c>
      <c r="G7" s="36">
        <f t="shared" si="2"/>
      </c>
      <c r="H7" s="36" cm="1">
        <f t="array" ref="H7">IF(AND(D7&gt;50,D7&lt;(D8:D$12)),"Preferred approach","")</f>
      </c>
      <c r="I7" s="36">
        <f t="shared" si="3"/>
      </c>
      <c r="J7" s="36">
        <f t="shared" si="4"/>
      </c>
    </row>
    <row r="8" spans="1:10" ht="71.25">
      <c r="A8" s="63" t="s">
        <v>253</v>
      </c>
      <c r="B8" s="63" t="s">
        <v>254</v>
      </c>
      <c r="C8" s="120">
        <f t="shared" si="0"/>
      </c>
      <c r="D8" s="45">
        <f>'User&amp;Outcome centred'!B37</f>
      </c>
      <c r="E8" s="25">
        <f t="shared" si="1"/>
      </c>
      <c r="F8" s="60">
        <v>5</v>
      </c>
      <c r="G8" s="36">
        <f t="shared" si="2"/>
      </c>
      <c r="H8" s="36" cm="1">
        <f t="array" ref="H8">IF(AND(D8&gt;50,D8&lt;(D9:D$12)),"Preferred approach","")</f>
      </c>
      <c r="I8" s="36">
        <f t="shared" si="3"/>
      </c>
      <c r="J8" s="36">
        <f t="shared" si="4"/>
      </c>
    </row>
    <row r="9" spans="1:10" ht="71.25">
      <c r="A9" s="63" t="s">
        <v>255</v>
      </c>
      <c r="B9" s="63" t="s">
        <v>256</v>
      </c>
      <c r="C9" s="120">
        <f t="shared" si="0"/>
      </c>
      <c r="D9" s="45">
        <f>'Info, Insight&amp;Innovation'!B37</f>
      </c>
      <c r="E9" s="25">
        <f t="shared" si="1"/>
      </c>
      <c r="F9" s="60">
        <v>4</v>
      </c>
      <c r="G9" s="36">
        <f t="shared" si="2"/>
      </c>
      <c r="H9" s="36" cm="1">
        <f t="array" ref="H9">IF(AND(D9&gt;50,D9&lt;(D10:D$12)),"Preferred approach","")</f>
      </c>
      <c r="I9" s="36">
        <f t="shared" si="3"/>
      </c>
      <c r="J9" s="36">
        <f t="shared" si="4"/>
      </c>
    </row>
    <row r="10" spans="1:10" ht="71.25">
      <c r="A10" s="63" t="s">
        <v>257</v>
      </c>
      <c r="B10" s="63" t="s">
        <v>258</v>
      </c>
      <c r="C10" s="120">
        <f t="shared" si="0"/>
      </c>
      <c r="D10" s="45">
        <f>'Managing policy &amp; compliance'!B37</f>
      </c>
      <c r="E10" s="25">
        <f t="shared" si="1"/>
      </c>
      <c r="F10" s="60">
        <v>3</v>
      </c>
      <c r="G10" s="36">
        <f t="shared" si="2"/>
      </c>
      <c r="H10" s="36" cm="1">
        <f t="array" ref="H10">IF(AND(D10&gt;50,D10&lt;(D11:D$12)),"Preferred approach","")</f>
      </c>
      <c r="I10" s="36">
        <f t="shared" si="3"/>
      </c>
      <c r="J10" s="36">
        <f t="shared" si="4"/>
      </c>
    </row>
    <row r="11" spans="1:10" ht="86.25">
      <c r="A11" s="63" t="s">
        <v>259</v>
      </c>
      <c r="B11" s="63" t="s">
        <v>260</v>
      </c>
      <c r="C11" s="120">
        <f t="shared" si="0"/>
      </c>
      <c r="D11" s="45">
        <f>'Commissioning Process'!B43</f>
      </c>
      <c r="E11" s="25">
        <f t="shared" si="1"/>
      </c>
      <c r="F11" s="60">
        <v>2</v>
      </c>
      <c r="G11" s="36">
        <f t="shared" si="2"/>
      </c>
      <c r="H11" s="36" cm="1">
        <f t="array" ref="H11">IF(AND(D11&gt;50,D11&lt;(D12:D$12)),"Preferred approach","")</f>
      </c>
      <c r="I11" s="36">
        <f t="shared" si="3"/>
      </c>
      <c r="J11" s="36">
        <f t="shared" si="4"/>
      </c>
    </row>
    <row r="12" spans="1:10" ht="71.25">
      <c r="A12" s="63" t="s">
        <v>261</v>
      </c>
      <c r="B12" s="63" t="s">
        <v>262</v>
      </c>
      <c r="C12" s="120">
        <f t="shared" si="0"/>
      </c>
      <c r="D12" s="45">
        <f>'Models and tactics'!B37</f>
      </c>
      <c r="E12" s="25">
        <f t="shared" si="1"/>
      </c>
      <c r="F12" s="60">
        <v>1</v>
      </c>
      <c r="G12" s="36">
        <f t="shared" si="2"/>
      </c>
      <c r="H12" s="118">
        <f>IF(AND(D12&gt;50,D12&gt;(MAX(D5:D11))),"Preferred approach","")</f>
      </c>
      <c r="I12" s="36">
        <f t="shared" si="3"/>
      </c>
      <c r="J12" s="36">
        <f t="shared" si="4"/>
      </c>
    </row>
  </sheetData>
  <autoFilter ref="A4:I4" xr:uid="{12332745-A37C-49D7-8F38-B5EE9A90D365}"/>
  <conditionalFormatting sqref="D5:D12">
    <cfRule type="cellIs" priority="1" operator="equal">
      <formula>0</formula>
    </cfRule>
    <cfRule type="cellIs" dxfId="3" priority="2" operator="between">
      <formula>50</formula>
      <formula>74</formula>
    </cfRule>
    <cfRule type="cellIs" dxfId="2" priority="3" operator="between">
      <formula>25</formula>
      <formula>49</formula>
    </cfRule>
    <cfRule type="cellIs" dxfId="1" priority="4" operator="between">
      <formula>1</formula>
      <formula>24</formula>
    </cfRule>
    <cfRule type="cellIs" dxfId="0" priority="5" operator="greaterThan">
      <formula>74</formula>
    </cfRule>
  </conditionalFormatting>
  <hyperlinks>
    <hyperlink ref="A2" location="Contents!A1" display="Return to Contents" xr:uid="{53E27031-31A3-451D-917A-0BC8CBA2861F}"/>
    <hyperlink ref="B2" r:id="rId1" display="https://e-sd.org/NvasG/" xr:uid="{B39E82DC-DB2B-42CA-A73F-BE2A34A7084C}"/>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3363E-D3E8-4EA5-9DDD-745AD430BEA6}">
  <dimension ref="A1:F58"/>
  <sheetViews>
    <sheetView showGridLines="0" topLeftCell="C8" zoomScale="90" zoomScaleNormal="90" workbookViewId="0">
      <selection activeCell="E11" sqref="E11"/>
    </sheetView>
  </sheetViews>
  <sheetFormatPr defaultColWidth="8.625" defaultRowHeight="14.25"/>
  <cols>
    <col min="1" max="1" width="34.625" style="73" customWidth="1"/>
    <col min="2" max="2" width="9.5" style="36" customWidth="1"/>
    <col min="3" max="3" width="34.75" style="36" customWidth="1"/>
    <col min="4" max="4" width="17.375" style="36" customWidth="1"/>
    <col min="5" max="5" width="25.125" style="36" customWidth="1"/>
    <col min="6" max="6" width="18.625" style="40" customWidth="1"/>
    <col min="7" max="16384" width="8.625" style="36"/>
  </cols>
  <sheetData>
    <row r="1" spans="1:6" ht="15">
      <c r="A1" s="96" t="s">
        <v>263</v>
      </c>
      <c r="B1" s="103"/>
      <c r="C1" s="103"/>
      <c r="D1" s="103"/>
      <c r="E1" s="103"/>
      <c r="F1" s="115"/>
    </row>
    <row r="2" spans="1:6">
      <c r="A2" s="112" t="s">
        <v>26</v>
      </c>
      <c r="B2" s="65"/>
      <c r="C2" s="65"/>
      <c r="D2" s="65"/>
      <c r="E2" s="65"/>
      <c r="F2" s="111"/>
    </row>
    <row r="3" spans="1:6">
      <c r="A3" s="116" t="s">
        <v>264</v>
      </c>
      <c r="B3" s="103"/>
      <c r="C3" s="103"/>
      <c r="D3" s="103"/>
      <c r="E3" s="103"/>
      <c r="F3" s="115"/>
    </row>
    <row r="4" spans="1:6">
      <c r="A4" s="117" t="s">
        <v>265</v>
      </c>
      <c r="B4"/>
      <c r="C4"/>
      <c r="D4"/>
      <c r="E4"/>
      <c r="F4" s="110"/>
    </row>
    <row r="5" spans="1:6">
      <c r="A5" s="117" t="s">
        <v>266</v>
      </c>
      <c r="B5"/>
      <c r="C5"/>
      <c r="D5"/>
      <c r="E5"/>
      <c r="F5" s="110"/>
    </row>
    <row r="6" spans="1:6">
      <c r="A6" s="117" t="s">
        <v>267</v>
      </c>
      <c r="B6"/>
      <c r="C6"/>
      <c r="D6"/>
      <c r="E6"/>
      <c r="F6" s="110"/>
    </row>
    <row r="7" spans="1:6">
      <c r="A7" s="117" t="s">
        <v>268</v>
      </c>
      <c r="B7"/>
      <c r="C7"/>
      <c r="D7"/>
      <c r="E7"/>
      <c r="F7" s="110"/>
    </row>
    <row r="8" spans="1:6">
      <c r="A8" s="109" t="s">
        <v>269</v>
      </c>
      <c r="B8" s="65"/>
      <c r="C8" s="65"/>
      <c r="D8" s="65"/>
      <c r="E8" s="65"/>
      <c r="F8" s="111"/>
    </row>
    <row r="9" spans="1:6">
      <c r="A9"/>
      <c r="B9"/>
      <c r="C9"/>
      <c r="D9"/>
      <c r="E9"/>
      <c r="F9" s="84"/>
    </row>
    <row r="10" spans="1:6" ht="15">
      <c r="A10" s="33" t="s">
        <v>28</v>
      </c>
      <c r="B10" s="33" t="s">
        <v>270</v>
      </c>
      <c r="C10" s="33" t="s">
        <v>271</v>
      </c>
      <c r="D10" s="33" t="s">
        <v>272</v>
      </c>
      <c r="E10" s="33" t="s">
        <v>273</v>
      </c>
      <c r="F10" s="34" t="s">
        <v>274</v>
      </c>
    </row>
    <row r="11" spans="1:6">
      <c r="A11" s="3" t="s">
        <v>9</v>
      </c>
      <c r="B11" s="51">
        <v>1</v>
      </c>
      <c r="C11" s="76">
        <f>'Whole system design'!A43</f>
      </c>
      <c r="D11" s="51"/>
      <c r="E11" s="51"/>
      <c r="F11" s="62"/>
    </row>
    <row r="12" spans="1:6">
      <c r="A12" s="3" t="s">
        <v>9</v>
      </c>
      <c r="B12" s="51">
        <v>2</v>
      </c>
      <c r="C12" s="76">
        <f>'Whole system design'!A44</f>
      </c>
      <c r="D12" s="51"/>
      <c r="E12" s="51"/>
      <c r="F12" s="62"/>
    </row>
    <row r="13" spans="1:6" ht="28.5">
      <c r="A13" s="3" t="s">
        <v>9</v>
      </c>
      <c r="B13" s="51">
        <v>3</v>
      </c>
      <c r="C13" s="76">
        <f>'Whole system design'!A45</f>
      </c>
      <c r="D13" s="51"/>
      <c r="E13" s="51"/>
      <c r="F13" s="62"/>
    </row>
    <row r="14" spans="1:6" ht="28.5">
      <c r="A14" s="3" t="s">
        <v>9</v>
      </c>
      <c r="B14" s="51">
        <v>1</v>
      </c>
      <c r="C14" s="76">
        <f>'Whole system design'!B43</f>
      </c>
      <c r="D14" s="51"/>
      <c r="E14" s="51"/>
      <c r="F14" s="62"/>
    </row>
    <row r="15" spans="1:6">
      <c r="A15" s="3" t="s">
        <v>9</v>
      </c>
      <c r="B15" s="51">
        <v>2</v>
      </c>
      <c r="C15" s="76">
        <f>'Whole system design'!B44</f>
      </c>
      <c r="D15" s="51"/>
      <c r="E15" s="51"/>
      <c r="F15" s="62"/>
    </row>
    <row r="16" spans="1:6">
      <c r="A16" s="3" t="s">
        <v>9</v>
      </c>
      <c r="B16" s="51">
        <v>3</v>
      </c>
      <c r="C16" s="76">
        <f>'Whole system design'!B45</f>
      </c>
      <c r="D16" s="51"/>
      <c r="E16" s="51"/>
      <c r="F16" s="62"/>
    </row>
    <row r="17" spans="1:6" ht="24">
      <c r="A17" s="3" t="s">
        <v>10</v>
      </c>
      <c r="B17" s="51">
        <v>1</v>
      </c>
      <c r="C17" s="76">
        <f>'Relationships &amp; Organisation'!A43</f>
      </c>
      <c r="D17" s="51"/>
      <c r="E17" s="51"/>
      <c r="F17" s="62"/>
    </row>
    <row r="18" spans="1:6" ht="24">
      <c r="A18" s="3" t="s">
        <v>10</v>
      </c>
      <c r="B18" s="51">
        <v>2</v>
      </c>
      <c r="C18" s="76">
        <f>'Relationships &amp; Organisation'!A44</f>
      </c>
      <c r="D18" s="51"/>
      <c r="E18" s="51"/>
      <c r="F18" s="62"/>
    </row>
    <row r="19" spans="1:6" ht="24">
      <c r="A19" s="3" t="s">
        <v>10</v>
      </c>
      <c r="B19" s="51">
        <v>3</v>
      </c>
      <c r="C19" s="76">
        <f>'Relationships &amp; Organisation'!A45</f>
      </c>
      <c r="D19" s="51"/>
      <c r="E19" s="51"/>
      <c r="F19" s="62"/>
    </row>
    <row r="20" spans="1:6" ht="24">
      <c r="A20" s="3" t="s">
        <v>10</v>
      </c>
      <c r="B20" s="51">
        <v>1</v>
      </c>
      <c r="C20" s="76">
        <f>'Relationships &amp; Organisation'!B43</f>
      </c>
      <c r="D20" s="51"/>
      <c r="E20" s="51"/>
      <c r="F20" s="62"/>
    </row>
    <row r="21" spans="1:6" ht="24">
      <c r="A21" s="3" t="s">
        <v>10</v>
      </c>
      <c r="B21" s="51">
        <v>2</v>
      </c>
      <c r="C21" s="76">
        <f>'Relationships &amp; Organisation'!B44</f>
      </c>
      <c r="D21" s="51"/>
      <c r="E21" s="51"/>
      <c r="F21" s="62"/>
    </row>
    <row r="22" spans="1:6" ht="24">
      <c r="A22" s="3" t="s">
        <v>10</v>
      </c>
      <c r="B22" s="51">
        <v>3</v>
      </c>
      <c r="C22" s="76">
        <f>'Relationships &amp; Organisation'!B45</f>
      </c>
      <c r="D22" s="51"/>
      <c r="E22" s="51"/>
      <c r="F22" s="62"/>
    </row>
    <row r="23" spans="1:6">
      <c r="A23" s="6" t="s">
        <v>11</v>
      </c>
      <c r="B23" s="51">
        <v>1</v>
      </c>
      <c r="C23" s="76">
        <f>'Capacity &amp; Capability'!A43</f>
      </c>
      <c r="D23" s="51"/>
      <c r="E23" s="51"/>
      <c r="F23" s="62"/>
    </row>
    <row r="24" spans="1:6">
      <c r="A24" s="6" t="s">
        <v>11</v>
      </c>
      <c r="B24" s="51">
        <v>2</v>
      </c>
      <c r="C24" s="76">
        <f>'Capacity &amp; Capability'!A44</f>
      </c>
      <c r="D24" s="51"/>
      <c r="E24" s="51"/>
      <c r="F24" s="62"/>
    </row>
    <row r="25" spans="1:6">
      <c r="A25" s="6" t="s">
        <v>11</v>
      </c>
      <c r="B25" s="51">
        <v>3</v>
      </c>
      <c r="C25" s="76">
        <f>'Capacity &amp; Capability'!A45</f>
      </c>
      <c r="D25" s="51"/>
      <c r="E25" s="51"/>
      <c r="F25" s="62"/>
    </row>
    <row r="26" spans="1:6">
      <c r="A26" s="6" t="s">
        <v>11</v>
      </c>
      <c r="B26" s="51">
        <v>1</v>
      </c>
      <c r="C26" s="76">
        <f>'Capacity &amp; Capability'!B43</f>
      </c>
      <c r="D26" s="51"/>
      <c r="E26" s="51"/>
      <c r="F26" s="62"/>
    </row>
    <row r="27" spans="1:6">
      <c r="A27" s="6" t="s">
        <v>11</v>
      </c>
      <c r="B27" s="51">
        <v>2</v>
      </c>
      <c r="C27" s="76">
        <f>'Capacity &amp; Capability'!B44</f>
      </c>
      <c r="D27" s="51"/>
      <c r="E27" s="51"/>
      <c r="F27" s="62"/>
    </row>
    <row r="28" spans="1:6">
      <c r="A28" s="6" t="s">
        <v>11</v>
      </c>
      <c r="B28" s="51">
        <v>3</v>
      </c>
      <c r="C28" s="76">
        <f>'Capacity &amp; Capability'!B45</f>
      </c>
      <c r="D28" s="51"/>
      <c r="E28" s="51"/>
      <c r="F28" s="62"/>
    </row>
    <row r="29" spans="1:6">
      <c r="A29" s="6" t="s">
        <v>44</v>
      </c>
      <c r="B29" s="51">
        <v>1</v>
      </c>
      <c r="C29" s="76">
        <f>'User&amp;Outcome centred'!A43</f>
      </c>
      <c r="D29" s="51"/>
      <c r="E29" s="51"/>
      <c r="F29" s="62"/>
    </row>
    <row r="30" spans="1:6">
      <c r="A30" s="6" t="s">
        <v>44</v>
      </c>
      <c r="B30" s="51">
        <v>2</v>
      </c>
      <c r="C30" s="76">
        <f>'User&amp;Outcome centred'!A44</f>
      </c>
      <c r="D30" s="51"/>
      <c r="E30" s="51"/>
      <c r="F30" s="62"/>
    </row>
    <row r="31" spans="1:6">
      <c r="A31" s="6" t="s">
        <v>44</v>
      </c>
      <c r="B31" s="51">
        <v>3</v>
      </c>
      <c r="C31" s="76">
        <f>'User&amp;Outcome centred'!A45</f>
      </c>
      <c r="D31" s="51"/>
      <c r="E31" s="51"/>
      <c r="F31" s="62"/>
    </row>
    <row r="32" spans="1:6">
      <c r="A32" s="6" t="s">
        <v>44</v>
      </c>
      <c r="B32" s="51">
        <v>1</v>
      </c>
      <c r="C32" s="76">
        <f>'User&amp;Outcome centred'!B43</f>
      </c>
      <c r="D32" s="51"/>
      <c r="E32" s="51"/>
      <c r="F32" s="62"/>
    </row>
    <row r="33" spans="1:6">
      <c r="A33" s="6" t="s">
        <v>44</v>
      </c>
      <c r="B33" s="51">
        <v>2</v>
      </c>
      <c r="C33" s="76">
        <f>'User&amp;Outcome centred'!B44</f>
      </c>
      <c r="D33" s="51"/>
      <c r="E33" s="51"/>
      <c r="F33" s="62"/>
    </row>
    <row r="34" spans="1:6">
      <c r="A34" s="6" t="s">
        <v>44</v>
      </c>
      <c r="B34" s="51">
        <v>3</v>
      </c>
      <c r="C34" s="76">
        <f>'User&amp;Outcome centred'!B45</f>
      </c>
      <c r="D34" s="51"/>
      <c r="E34" s="51"/>
      <c r="F34" s="62"/>
    </row>
    <row r="35" spans="1:6">
      <c r="A35" s="3" t="s">
        <v>13</v>
      </c>
      <c r="B35" s="51">
        <v>1</v>
      </c>
      <c r="C35" s="76">
        <f>'Info, Insight&amp;Innovation'!A43</f>
      </c>
      <c r="D35" s="51"/>
      <c r="E35" s="51"/>
      <c r="F35" s="62"/>
    </row>
    <row r="36" spans="1:6">
      <c r="A36" s="3" t="s">
        <v>13</v>
      </c>
      <c r="B36" s="51">
        <v>2</v>
      </c>
      <c r="C36" s="76">
        <f>'Info, Insight&amp;Innovation'!A44</f>
      </c>
      <c r="D36" s="51"/>
      <c r="E36" s="51"/>
      <c r="F36" s="62"/>
    </row>
    <row r="37" spans="1:6">
      <c r="A37" s="3" t="s">
        <v>13</v>
      </c>
      <c r="B37" s="51">
        <v>3</v>
      </c>
      <c r="C37" s="76">
        <f>'Info, Insight&amp;Innovation'!A45</f>
      </c>
      <c r="D37" s="51"/>
      <c r="E37" s="51"/>
      <c r="F37" s="62"/>
    </row>
    <row r="38" spans="1:6">
      <c r="A38" s="3" t="s">
        <v>13</v>
      </c>
      <c r="B38" s="51">
        <v>1</v>
      </c>
      <c r="C38" s="76">
        <f>'Info, Insight&amp;Innovation'!B43</f>
      </c>
      <c r="D38" s="51"/>
      <c r="E38" s="51"/>
      <c r="F38" s="62"/>
    </row>
    <row r="39" spans="1:6">
      <c r="A39" s="3" t="s">
        <v>13</v>
      </c>
      <c r="B39" s="51">
        <v>2</v>
      </c>
      <c r="C39" s="76">
        <f>'Info, Insight&amp;Innovation'!B44</f>
      </c>
      <c r="D39" s="51"/>
      <c r="E39" s="51"/>
      <c r="F39" s="62"/>
    </row>
    <row r="40" spans="1:6">
      <c r="A40" s="3" t="s">
        <v>13</v>
      </c>
      <c r="B40" s="51">
        <v>3</v>
      </c>
      <c r="C40" s="76">
        <f>'Info, Insight&amp;Innovation'!B45</f>
      </c>
      <c r="D40" s="51"/>
      <c r="E40" s="51"/>
      <c r="F40" s="62"/>
    </row>
    <row r="41" spans="1:6" ht="24">
      <c r="A41" s="3" t="s">
        <v>14</v>
      </c>
      <c r="B41" s="51">
        <v>1</v>
      </c>
      <c r="C41" s="76">
        <f>'Managing policy &amp; compliance'!A43</f>
      </c>
      <c r="D41" s="51"/>
      <c r="E41" s="51"/>
      <c r="F41" s="62"/>
    </row>
    <row r="42" spans="1:6" ht="24">
      <c r="A42" s="3" t="s">
        <v>14</v>
      </c>
      <c r="B42" s="51">
        <v>2</v>
      </c>
      <c r="C42" s="76">
        <f>'Managing policy &amp; compliance'!A44</f>
      </c>
      <c r="D42" s="51"/>
      <c r="E42" s="51"/>
      <c r="F42" s="62"/>
    </row>
    <row r="43" spans="1:6" ht="24">
      <c r="A43" s="3" t="s">
        <v>14</v>
      </c>
      <c r="B43" s="51">
        <v>3</v>
      </c>
      <c r="C43" s="76">
        <f>'Managing policy &amp; compliance'!A45</f>
      </c>
      <c r="D43" s="51"/>
      <c r="E43" s="51"/>
      <c r="F43" s="62"/>
    </row>
    <row r="44" spans="1:6" ht="24">
      <c r="A44" s="3" t="s">
        <v>14</v>
      </c>
      <c r="B44" s="51">
        <v>1</v>
      </c>
      <c r="C44" s="76">
        <f>'Managing policy &amp; compliance'!B43</f>
      </c>
      <c r="D44" s="51"/>
      <c r="E44" s="51"/>
      <c r="F44" s="62"/>
    </row>
    <row r="45" spans="1:6" ht="24">
      <c r="A45" s="3" t="s">
        <v>14</v>
      </c>
      <c r="B45" s="51">
        <v>2</v>
      </c>
      <c r="C45" s="76">
        <f>'Managing policy &amp; compliance'!B44</f>
      </c>
      <c r="D45" s="51"/>
      <c r="E45" s="51"/>
      <c r="F45" s="62"/>
    </row>
    <row r="46" spans="1:6" ht="24">
      <c r="A46" s="3" t="s">
        <v>14</v>
      </c>
      <c r="B46" s="51">
        <v>3</v>
      </c>
      <c r="C46" s="76">
        <f>'Managing policy &amp; compliance'!B45</f>
      </c>
      <c r="D46" s="51"/>
      <c r="E46" s="51"/>
      <c r="F46" s="62"/>
    </row>
    <row r="47" spans="1:6">
      <c r="A47" s="6" t="s">
        <v>15</v>
      </c>
      <c r="B47" s="51">
        <v>1</v>
      </c>
      <c r="C47" s="76">
        <f>'Commissioning Process'!A49</f>
      </c>
      <c r="D47" s="51"/>
      <c r="E47" s="51"/>
      <c r="F47" s="62"/>
    </row>
    <row r="48" spans="1:6">
      <c r="A48" s="6" t="s">
        <v>15</v>
      </c>
      <c r="B48" s="51">
        <v>2</v>
      </c>
      <c r="C48" s="76">
        <f>'Commissioning Process'!A50</f>
      </c>
      <c r="D48" s="51"/>
      <c r="E48" s="51"/>
      <c r="F48" s="62"/>
    </row>
    <row r="49" spans="1:6">
      <c r="A49" s="6" t="s">
        <v>15</v>
      </c>
      <c r="B49" s="51">
        <v>3</v>
      </c>
      <c r="C49" s="76">
        <f>'Commissioning Process'!A51</f>
      </c>
      <c r="D49" s="51"/>
      <c r="E49" s="51"/>
      <c r="F49" s="62"/>
    </row>
    <row r="50" spans="1:6">
      <c r="A50" s="6" t="s">
        <v>15</v>
      </c>
      <c r="B50" s="51">
        <v>1</v>
      </c>
      <c r="C50" s="76">
        <f>'Commissioning Process'!B49</f>
      </c>
      <c r="D50" s="51"/>
      <c r="E50" s="51"/>
      <c r="F50" s="62"/>
    </row>
    <row r="51" spans="1:6">
      <c r="A51" s="6" t="s">
        <v>15</v>
      </c>
      <c r="B51" s="51">
        <v>2</v>
      </c>
      <c r="C51" s="76">
        <f>'Commissioning Process'!B50</f>
      </c>
      <c r="D51" s="51"/>
      <c r="E51" s="51"/>
      <c r="F51" s="62"/>
    </row>
    <row r="52" spans="1:6">
      <c r="A52" s="6" t="s">
        <v>15</v>
      </c>
      <c r="B52" s="51">
        <v>3</v>
      </c>
      <c r="C52" s="76">
        <f>'Commissioning Process'!B51</f>
      </c>
      <c r="D52" s="51"/>
      <c r="E52" s="51"/>
      <c r="F52" s="62"/>
    </row>
    <row r="53" spans="1:6">
      <c r="A53" s="6" t="s">
        <v>16</v>
      </c>
      <c r="B53" s="51">
        <v>1</v>
      </c>
      <c r="C53" s="76">
        <f>'Models and tactics'!A43</f>
      </c>
      <c r="D53" s="51"/>
      <c r="E53" s="51"/>
      <c r="F53" s="62"/>
    </row>
    <row r="54" spans="1:6">
      <c r="A54" s="6" t="s">
        <v>16</v>
      </c>
      <c r="B54" s="51">
        <v>2</v>
      </c>
      <c r="C54" s="76">
        <f>'Models and tactics'!A44</f>
      </c>
      <c r="D54" s="51"/>
      <c r="E54" s="51"/>
      <c r="F54" s="62"/>
    </row>
    <row r="55" spans="1:6">
      <c r="A55" s="6" t="s">
        <v>16</v>
      </c>
      <c r="B55" s="51">
        <v>3</v>
      </c>
      <c r="C55" s="76">
        <f>'Models and tactics'!A45</f>
      </c>
      <c r="D55" s="51"/>
      <c r="E55" s="51"/>
      <c r="F55" s="62"/>
    </row>
    <row r="56" spans="1:6">
      <c r="A56" s="6" t="s">
        <v>16</v>
      </c>
      <c r="B56" s="51">
        <v>1</v>
      </c>
      <c r="C56" s="76">
        <f>'Models and tactics'!B43</f>
      </c>
      <c r="D56" s="51"/>
      <c r="E56" s="51"/>
      <c r="F56" s="62"/>
    </row>
    <row r="57" spans="1:6">
      <c r="A57" s="6" t="s">
        <v>16</v>
      </c>
      <c r="B57" s="51">
        <v>2</v>
      </c>
      <c r="C57" s="76">
        <f>'Models and tactics'!B44</f>
      </c>
      <c r="D57" s="51"/>
      <c r="E57" s="51"/>
      <c r="F57" s="62"/>
    </row>
    <row r="58" spans="1:6">
      <c r="A58" s="6" t="s">
        <v>16</v>
      </c>
      <c r="B58" s="51">
        <v>3</v>
      </c>
      <c r="C58" s="76">
        <f>'Models and tactics'!B45</f>
      </c>
      <c r="D58" s="51"/>
      <c r="E58" s="51"/>
      <c r="F58" s="62"/>
    </row>
  </sheetData>
  <autoFilter ref="A10:E10" xr:uid="{1A43363E-D3E8-4EA5-9DDD-745AD430BEA6}"/>
  <hyperlinks>
    <hyperlink ref="A2" location="Contents!A1" display="Return to Contents" xr:uid="{F0888B6D-4331-408A-A9E0-08F4D9BCBCA1}"/>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2428D03B-1955-4C88-97E8-40F3C69FD919}">
          <x14:formula1>
            <xm:f>Lists!$B$11:$B$13</xm:f>
          </x14:formula1>
          <xm:sqref>E11:E58</xm:sqref>
        </x14:dataValidation>
        <x14:dataValidation type="list" allowBlank="1" showInputMessage="1" showErrorMessage="1" xr:uid="{EF8FC8E3-8DE9-42A8-9B15-D708E3A9C868}">
          <x14:formula1>
            <xm:f>Lists!$C$11:$C$14</xm:f>
          </x14:formula1>
          <xm:sqref>F11:F58</xm:sqref>
        </x14:dataValidation>
        <x14:dataValidation type="list" allowBlank="1" showInputMessage="1" showErrorMessage="1" xr:uid="{3E769B97-E8E2-46B7-B80A-6DF71C78BA23}">
          <x14:formula1>
            <xm:f>Lists!$A$11:$A$12</xm:f>
          </x14:formula1>
          <xm:sqref>D11:D58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E3255-294B-4628-BB60-9514175BB8D1}">
  <dimension ref="A1:I106"/>
  <sheetViews>
    <sheetView workbookViewId="0">
      <selection activeCell="B1" sqref="B1"/>
    </sheetView>
  </sheetViews>
  <sheetFormatPr defaultRowHeight="14.25"/>
  <cols>
    <col min="1" max="1" width="38.625" customWidth="1"/>
    <col min="2" max="2" width="14" customWidth="1"/>
    <col min="3" max="3" width="41.125" style="7" customWidth="1"/>
    <col min="4" max="4" width="13.625" customWidth="1"/>
    <col min="5" max="5" width="38.125" customWidth="1"/>
    <col min="8" max="9" width="30.125" customWidth="1"/>
  </cols>
  <sheetData>
    <row r="1" spans="1:9" ht="24">
      <c r="A1" s="7" t="s">
        <v>284</v>
      </c>
      <c r="C1"/>
    </row>
    <row r="2" spans="1:9">
      <c r="A2" s="7"/>
      <c r="C2" s="23" t="s">
        <v>285</v>
      </c>
    </row>
    <row r="3" spans="1:9" ht="15" thickBot="1">
      <c r="A3" t="s">
        <v>286</v>
      </c>
      <c r="C3"/>
    </row>
    <row r="4" spans="1:9" ht="15.75" thickBot="1">
      <c r="A4" s="2" t="s">
        <v>28</v>
      </c>
      <c r="B4" t="s">
        <v>287</v>
      </c>
      <c r="C4" s="17" t="s">
        <v>239</v>
      </c>
    </row>
    <row r="5" spans="1:9" ht="15.75" thickBot="1">
      <c r="A5" s="3" t="s">
        <v>9</v>
      </c>
      <c r="B5"/>
      <c r="C5" s="18" t="s">
        <v>288</v>
      </c>
    </row>
    <row r="6" spans="1:9" ht="24.75" thickBot="1">
      <c r="A6" s="3" t="s">
        <v>10</v>
      </c>
      <c r="B6"/>
      <c r="C6" s="18" t="s">
        <v>289</v>
      </c>
    </row>
    <row r="7" spans="1:9" ht="15.75" thickBot="1">
      <c r="A7" s="6" t="s">
        <v>11</v>
      </c>
      <c r="B7"/>
      <c r="C7" s="18" t="s">
        <v>290</v>
      </c>
    </row>
    <row r="8" spans="1:9" ht="15.75" thickBot="1">
      <c r="A8" s="6" t="s">
        <v>44</v>
      </c>
      <c r="B8"/>
      <c r="C8" s="18" t="s">
        <v>291</v>
      </c>
    </row>
    <row r="9" spans="1:9" ht="15.75" thickBot="1">
      <c r="A9" s="3" t="s">
        <v>13</v>
      </c>
      <c r="B9"/>
      <c r="C9" s="18" t="s">
        <v>292</v>
      </c>
    </row>
    <row r="10" spans="1:9" ht="24.75" thickBot="1">
      <c r="A10" s="3" t="s">
        <v>14</v>
      </c>
      <c r="B10"/>
      <c r="C10" s="18" t="s">
        <v>293</v>
      </c>
    </row>
    <row r="11" spans="1:9" ht="15.75" thickBot="1">
      <c r="A11" s="20" t="s">
        <v>15</v>
      </c>
      <c r="B11" s="21"/>
      <c r="C11" s="22" t="s">
        <v>294</v>
      </c>
    </row>
    <row r="12" spans="1:9" ht="15.75" thickBot="1">
      <c r="A12" s="6" t="s">
        <v>16</v>
      </c>
      <c r="B12"/>
      <c r="C12" s="18" t="s">
        <v>295</v>
      </c>
    </row>
    <row r="13" spans="1:9">
      <c r="A13" t="s">
        <v>296</v>
      </c>
      <c r="C13"/>
    </row>
    <row r="14" spans="1:9" ht="15.75" thickBot="1">
      <c r="A14" s="22"/>
      <c r="B14" t="s">
        <v>297</v>
      </c>
      <c r="C14"/>
    </row>
    <row r="15" spans="1:9" ht="15" thickBot="1">
      <c r="C15"/>
      <c r="D15" s="19" t="s">
        <v>298</v>
      </c>
    </row>
    <row r="16" spans="1:9" ht="15.75" thickBot="1">
      <c r="A16" s="23" t="s">
        <v>96</v>
      </c>
      <c r="B16" s="23"/>
      <c r="C16"/>
      <c r="H16" s="13" t="s">
        <v>299</v>
      </c>
      <c r="I16" s="14" t="s">
        <v>300</v>
      </c>
    </row>
    <row r="17" spans="1:9" ht="15">
      <c r="A17" s="23" t="s">
        <v>301</v>
      </c>
      <c r="B17" s="23"/>
      <c r="C17"/>
      <c r="H17" s="12" t="s">
        <v>302</v>
      </c>
      <c r="I17" s="15" t="s">
        <v>288</v>
      </c>
    </row>
    <row r="18" spans="1:9" ht="75.75" thickBot="1">
      <c r="A18" t="s">
        <v>303</v>
      </c>
      <c r="C18"/>
      <c r="H18" s="11" t="s">
        <v>54</v>
      </c>
      <c r="I18" s="16" t="s">
        <v>304</v>
      </c>
    </row>
    <row r="19" spans="1:9" ht="30">
      <c r="A19" t="s">
        <v>301</v>
      </c>
      <c r="C19"/>
      <c r="H19" s="12" t="s">
        <v>305</v>
      </c>
      <c r="I19" s="15" t="s">
        <v>306</v>
      </c>
    </row>
    <row r="20" spans="1:9" ht="60.75" thickBot="1">
      <c r="C20"/>
      <c r="H20" s="11" t="s">
        <v>101</v>
      </c>
      <c r="I20" s="16" t="s">
        <v>307</v>
      </c>
    </row>
    <row r="21" spans="1:9" ht="30">
      <c r="C21"/>
      <c r="H21" s="12" t="s">
        <v>308</v>
      </c>
      <c r="I21" s="15" t="s">
        <v>290</v>
      </c>
    </row>
    <row r="22" spans="1:9" ht="105.75" thickBot="1">
      <c r="C22"/>
      <c r="H22" s="11" t="s">
        <v>122</v>
      </c>
      <c r="I22" s="16" t="s">
        <v>309</v>
      </c>
    </row>
    <row r="23" spans="1:9" ht="15">
      <c r="C23"/>
      <c r="H23" s="12" t="s">
        <v>310</v>
      </c>
      <c r="I23" s="15" t="s">
        <v>291</v>
      </c>
    </row>
    <row r="24" spans="1:9" ht="75.75" thickBot="1">
      <c r="C24"/>
      <c r="H24" s="11" t="s">
        <v>311</v>
      </c>
      <c r="I24" s="16" t="s">
        <v>312</v>
      </c>
    </row>
    <row r="25" spans="1:9" ht="30">
      <c r="C25"/>
      <c r="H25" s="12" t="s">
        <v>313</v>
      </c>
      <c r="I25" s="15" t="s">
        <v>292</v>
      </c>
    </row>
    <row r="26" spans="1:9" ht="60.75" thickBot="1">
      <c r="C26"/>
      <c r="H26" s="11" t="s">
        <v>165</v>
      </c>
      <c r="I26" s="16" t="s">
        <v>314</v>
      </c>
    </row>
    <row r="27" spans="1:9" ht="30">
      <c r="C27"/>
      <c r="H27" s="12" t="s">
        <v>315</v>
      </c>
      <c r="I27" s="15" t="s">
        <v>293</v>
      </c>
    </row>
    <row r="28" spans="1:9" ht="60.75" thickBot="1">
      <c r="C28"/>
      <c r="H28" s="11" t="s">
        <v>185</v>
      </c>
      <c r="I28" s="16" t="s">
        <v>316</v>
      </c>
    </row>
    <row r="29" spans="1:9" ht="30">
      <c r="C29"/>
      <c r="H29" s="12" t="s">
        <v>317</v>
      </c>
      <c r="I29" s="15" t="s">
        <v>294</v>
      </c>
    </row>
    <row r="30" spans="1:9" ht="135.75" thickBot="1">
      <c r="C30"/>
      <c r="H30" s="11" t="s">
        <v>203</v>
      </c>
      <c r="I30" s="16" t="s">
        <v>318</v>
      </c>
    </row>
    <row r="31" spans="1:9" ht="15">
      <c r="C31"/>
      <c r="H31" s="12" t="s">
        <v>319</v>
      </c>
      <c r="I31" s="15" t="s">
        <v>295</v>
      </c>
    </row>
    <row r="32" spans="1:9" ht="75.75" thickBot="1">
      <c r="C32"/>
      <c r="H32" s="11" t="s">
        <v>221</v>
      </c>
      <c r="I32" s="16" t="s">
        <v>320</v>
      </c>
    </row>
    <row r="33" spans="3:3">
      <c r="C33"/>
    </row>
    <row r="34" spans="3:3">
      <c r="C34"/>
    </row>
    <row r="35" spans="3:3">
      <c r="C35"/>
    </row>
    <row r="36" spans="3:3">
      <c r="C36"/>
    </row>
    <row r="37" spans="3:3">
      <c r="C37"/>
    </row>
    <row r="38" spans="3:3">
      <c r="C38"/>
    </row>
    <row r="39" spans="3:3">
      <c r="C39"/>
    </row>
    <row r="40" spans="3:3">
      <c r="C40"/>
    </row>
    <row r="41" spans="3:3">
      <c r="C41"/>
    </row>
    <row r="42" spans="3:3">
      <c r="C42"/>
    </row>
    <row r="43" spans="3:3">
      <c r="C43"/>
    </row>
    <row r="44" spans="3:3">
      <c r="C44"/>
    </row>
    <row r="45" spans="3:3">
      <c r="C45"/>
    </row>
    <row r="46" spans="3:3">
      <c r="C46"/>
    </row>
    <row r="47" spans="3:3">
      <c r="C47"/>
    </row>
    <row r="48" spans="3:3">
      <c r="C48"/>
    </row>
    <row r="49" spans="3:3">
      <c r="C49"/>
    </row>
    <row r="50" spans="3:3">
      <c r="C50"/>
    </row>
    <row r="51" spans="3:3">
      <c r="C51"/>
    </row>
    <row r="52" spans="3:3">
      <c r="C52"/>
    </row>
    <row r="53" spans="3:3">
      <c r="C53"/>
    </row>
    <row r="54" spans="3:3">
      <c r="C54"/>
    </row>
    <row r="55" spans="3:3">
      <c r="C55"/>
    </row>
    <row r="56" spans="3:3">
      <c r="C56"/>
    </row>
    <row r="57" spans="3:3">
      <c r="C57"/>
    </row>
    <row r="58" spans="3:3">
      <c r="C58"/>
    </row>
    <row r="59" spans="3:3">
      <c r="C59"/>
    </row>
    <row r="60" spans="3:3">
      <c r="C60"/>
    </row>
    <row r="61" spans="3:3">
      <c r="C61"/>
    </row>
    <row r="62" spans="3:3">
      <c r="C62"/>
    </row>
    <row r="63" spans="3:3">
      <c r="C63"/>
    </row>
    <row r="64" spans="3:3">
      <c r="C64"/>
    </row>
    <row r="65" spans="3:3">
      <c r="C65"/>
    </row>
    <row r="66" spans="3:3">
      <c r="C66"/>
    </row>
    <row r="67" spans="3:3">
      <c r="C67"/>
    </row>
    <row r="68" spans="3:3">
      <c r="C68"/>
    </row>
    <row r="69" spans="3:3">
      <c r="C69"/>
    </row>
    <row r="70" spans="3:3">
      <c r="C70"/>
    </row>
    <row r="71" spans="3:3">
      <c r="C71"/>
    </row>
    <row r="72" spans="3:3">
      <c r="C72"/>
    </row>
    <row r="73" spans="3:3">
      <c r="C73"/>
    </row>
    <row r="74" spans="3:3">
      <c r="C74"/>
    </row>
    <row r="75" spans="3:3">
      <c r="C75"/>
    </row>
    <row r="76" spans="3:3">
      <c r="C76"/>
    </row>
    <row r="77" spans="3:3">
      <c r="C77"/>
    </row>
    <row r="78" spans="3:3">
      <c r="C78"/>
    </row>
    <row r="79" spans="3:3">
      <c r="C79"/>
    </row>
    <row r="80" spans="3:3">
      <c r="C80"/>
    </row>
    <row r="81" spans="3:3">
      <c r="C81"/>
    </row>
    <row r="82" spans="3:3">
      <c r="C82"/>
    </row>
    <row r="83" spans="3:3">
      <c r="C83"/>
    </row>
    <row r="84" spans="3:3">
      <c r="C84"/>
    </row>
    <row r="85" spans="3:3">
      <c r="C85"/>
    </row>
    <row r="86" spans="3:3">
      <c r="C86"/>
    </row>
    <row r="87" spans="3:3">
      <c r="C87"/>
    </row>
    <row r="88" spans="3:3">
      <c r="C88"/>
    </row>
    <row r="89" spans="3:3">
      <c r="C89"/>
    </row>
    <row r="90" spans="3:3">
      <c r="C90"/>
    </row>
    <row r="91" spans="3:3">
      <c r="C91"/>
    </row>
    <row r="92" spans="3:3">
      <c r="C92"/>
    </row>
    <row r="93" spans="3:3">
      <c r="C93"/>
    </row>
    <row r="94" spans="3:3">
      <c r="C94"/>
    </row>
    <row r="95" spans="3:3">
      <c r="C95"/>
    </row>
    <row r="96" spans="3:3">
      <c r="C96"/>
    </row>
    <row r="97" spans="3:3">
      <c r="C97"/>
    </row>
    <row r="98" spans="3:3">
      <c r="C98"/>
    </row>
    <row r="99" spans="3:3">
      <c r="C99"/>
    </row>
    <row r="100" spans="3:3">
      <c r="C100"/>
    </row>
    <row r="101" spans="3:3">
      <c r="C101"/>
    </row>
    <row r="102" spans="3:3">
      <c r="C102"/>
    </row>
    <row r="103" spans="3:3">
      <c r="C103"/>
    </row>
    <row r="104" spans="3:3">
      <c r="C104"/>
    </row>
    <row r="105" spans="3:3">
      <c r="C105"/>
    </row>
    <row r="106" spans="3:3">
      <c r="C106"/>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4A51D-936A-461E-B633-A0DE4EFEC98F}">
  <sheetPr>
    <pageSetUpPr fitToPage="1"/>
  </sheetPr>
  <dimension ref="A1:C104"/>
  <sheetViews>
    <sheetView workbookViewId="0">
      <selection activeCell="A2" sqref="A2:A96"/>
    </sheetView>
  </sheetViews>
  <sheetFormatPr defaultRowHeight="14.25"/>
  <cols>
    <col min="1" max="1" width="41.125" style="7" customWidth="1"/>
    <col min="2" max="3" width="44.125" style="9" customWidth="1"/>
  </cols>
  <sheetData>
    <row r="1" spans="1:3">
      <c r="A1" s="2" t="s">
        <v>28</v>
      </c>
      <c r="B1" s="2" t="s">
        <v>321</v>
      </c>
      <c r="C1" s="2" t="s">
        <v>321</v>
      </c>
    </row>
    <row r="2" spans="1:3" ht="28.5">
      <c r="A2" s="3" t="s">
        <v>9</v>
      </c>
      <c r="B2" s="4" t="s">
        <v>322</v>
      </c>
      <c r="C2" s="25" t="s">
        <v>74</v>
      </c>
    </row>
    <row r="3" spans="1:3" ht="28.5">
      <c r="A3" s="3" t="s">
        <v>9</v>
      </c>
      <c r="B3" s="4" t="s">
        <v>323</v>
      </c>
      <c r="C3" s="25" t="s">
        <v>76</v>
      </c>
    </row>
    <row r="4" spans="1:3" ht="28.5">
      <c r="A4" s="3" t="s">
        <v>9</v>
      </c>
      <c r="B4" s="4" t="s">
        <v>324</v>
      </c>
      <c r="C4" s="25" t="s">
        <v>77</v>
      </c>
    </row>
    <row r="5" spans="1:3" ht="42.75">
      <c r="A5" s="3" t="s">
        <v>9</v>
      </c>
      <c r="B5" s="4" t="s">
        <v>325</v>
      </c>
      <c r="C5" s="25" t="s">
        <v>79</v>
      </c>
    </row>
    <row r="6" spans="1:3" ht="28.5">
      <c r="A6" s="3" t="s">
        <v>9</v>
      </c>
      <c r="B6" s="4" t="s">
        <v>326</v>
      </c>
      <c r="C6" s="25" t="s">
        <v>81</v>
      </c>
    </row>
    <row r="7" spans="1:3" ht="28.5">
      <c r="A7" s="3" t="s">
        <v>9</v>
      </c>
      <c r="B7" s="4" t="s">
        <v>327</v>
      </c>
      <c r="C7" s="25" t="s">
        <v>82</v>
      </c>
    </row>
    <row r="8" spans="1:3" ht="28.5">
      <c r="A8" s="3" t="s">
        <v>9</v>
      </c>
      <c r="B8" s="4" t="s">
        <v>328</v>
      </c>
      <c r="C8" s="25" t="s">
        <v>84</v>
      </c>
    </row>
    <row r="9" spans="1:3">
      <c r="A9" s="3" t="s">
        <v>9</v>
      </c>
      <c r="B9" s="4" t="s">
        <v>329</v>
      </c>
      <c r="C9" s="25" t="s">
        <v>85</v>
      </c>
    </row>
    <row r="10" spans="1:3" ht="28.5">
      <c r="A10" s="3" t="s">
        <v>9</v>
      </c>
      <c r="B10" s="4" t="s">
        <v>330</v>
      </c>
      <c r="C10" s="25" t="s">
        <v>86</v>
      </c>
    </row>
    <row r="11" spans="1:3" ht="42.75">
      <c r="A11" s="3" t="s">
        <v>9</v>
      </c>
      <c r="B11" s="4" t="s">
        <v>331</v>
      </c>
      <c r="C11" s="26" t="s">
        <v>87</v>
      </c>
    </row>
    <row r="12" spans="1:3" ht="71.25">
      <c r="A12" s="3" t="s">
        <v>9</v>
      </c>
      <c r="B12" s="4" t="s">
        <v>332</v>
      </c>
      <c r="C12" s="25" t="s">
        <v>88</v>
      </c>
    </row>
    <row r="13" spans="1:3" ht="42.75">
      <c r="A13" s="3" t="s">
        <v>9</v>
      </c>
      <c r="B13" s="4" t="s">
        <v>333</v>
      </c>
      <c r="C13" s="25" t="s">
        <v>89</v>
      </c>
    </row>
    <row r="14" spans="1:3" ht="25.35" customHeight="1">
      <c r="A14" s="3" t="s">
        <v>10</v>
      </c>
      <c r="B14" s="5" t="s">
        <v>334</v>
      </c>
      <c r="C14" s="5" t="s">
        <v>106</v>
      </c>
    </row>
    <row r="15" spans="1:3" ht="36">
      <c r="A15" s="3" t="s">
        <v>10</v>
      </c>
      <c r="B15" s="4" t="s">
        <v>335</v>
      </c>
      <c r="C15" s="4" t="s">
        <v>336</v>
      </c>
    </row>
    <row r="16" spans="1:3" ht="36">
      <c r="A16" s="3" t="s">
        <v>10</v>
      </c>
      <c r="B16" s="4" t="s">
        <v>337</v>
      </c>
      <c r="C16" s="4" t="s">
        <v>108</v>
      </c>
    </row>
    <row r="17" spans="1:3" ht="24">
      <c r="A17" s="3" t="s">
        <v>10</v>
      </c>
      <c r="B17" s="5" t="s">
        <v>338</v>
      </c>
      <c r="C17" s="5" t="s">
        <v>339</v>
      </c>
    </row>
    <row r="18" spans="1:3" ht="36">
      <c r="A18" s="3" t="s">
        <v>10</v>
      </c>
      <c r="B18" s="5" t="s">
        <v>340</v>
      </c>
      <c r="C18" s="5" t="s">
        <v>341</v>
      </c>
    </row>
    <row r="19" spans="1:3" ht="32.1" customHeight="1">
      <c r="A19" s="3" t="s">
        <v>10</v>
      </c>
      <c r="B19" s="5" t="s">
        <v>342</v>
      </c>
      <c r="C19" s="5" t="s">
        <v>111</v>
      </c>
    </row>
    <row r="20" spans="1:3" ht="24">
      <c r="A20" s="3" t="s">
        <v>10</v>
      </c>
      <c r="B20" s="5" t="s">
        <v>343</v>
      </c>
      <c r="C20" s="5" t="s">
        <v>112</v>
      </c>
    </row>
    <row r="21" spans="1:3" ht="24">
      <c r="A21" s="3" t="s">
        <v>10</v>
      </c>
      <c r="B21" s="5" t="s">
        <v>344</v>
      </c>
      <c r="C21" s="5" t="s">
        <v>113</v>
      </c>
    </row>
    <row r="22" spans="1:3" ht="24">
      <c r="A22" s="3" t="s">
        <v>10</v>
      </c>
      <c r="B22" s="5" t="s">
        <v>345</v>
      </c>
      <c r="C22" s="5" t="s">
        <v>345</v>
      </c>
    </row>
    <row r="23" spans="1:3" ht="24">
      <c r="A23" s="3" t="s">
        <v>10</v>
      </c>
      <c r="B23" s="5" t="s">
        <v>346</v>
      </c>
      <c r="C23" s="30" t="s">
        <v>115</v>
      </c>
    </row>
    <row r="24" spans="1:3" ht="36">
      <c r="A24" s="3" t="s">
        <v>10</v>
      </c>
      <c r="B24" s="5" t="s">
        <v>347</v>
      </c>
      <c r="C24" s="5" t="s">
        <v>116</v>
      </c>
    </row>
    <row r="25" spans="1:3" ht="48">
      <c r="A25" s="3" t="s">
        <v>10</v>
      </c>
      <c r="B25" s="5" t="s">
        <v>348</v>
      </c>
      <c r="C25" s="5" t="s">
        <v>349</v>
      </c>
    </row>
    <row r="26" spans="1:3" ht="24">
      <c r="A26" s="6" t="s">
        <v>11</v>
      </c>
      <c r="B26" s="5" t="s">
        <v>350</v>
      </c>
      <c r="C26" s="5" t="s">
        <v>128</v>
      </c>
    </row>
    <row r="27" spans="1:3" ht="24">
      <c r="A27" s="6" t="s">
        <v>11</v>
      </c>
      <c r="B27" s="5" t="s">
        <v>351</v>
      </c>
      <c r="C27" s="5" t="s">
        <v>352</v>
      </c>
    </row>
    <row r="28" spans="1:3" ht="48">
      <c r="A28" s="6" t="s">
        <v>11</v>
      </c>
      <c r="B28" s="5" t="s">
        <v>353</v>
      </c>
      <c r="C28" s="5" t="s">
        <v>130</v>
      </c>
    </row>
    <row r="29" spans="1:3" ht="24">
      <c r="A29" s="6" t="s">
        <v>11</v>
      </c>
      <c r="B29" s="5" t="s">
        <v>354</v>
      </c>
      <c r="C29" s="5" t="s">
        <v>354</v>
      </c>
    </row>
    <row r="30" spans="1:3" ht="24">
      <c r="A30" s="6" t="s">
        <v>11</v>
      </c>
      <c r="B30" s="5" t="s">
        <v>355</v>
      </c>
      <c r="C30" s="5" t="s">
        <v>355</v>
      </c>
    </row>
    <row r="31" spans="1:3" ht="24">
      <c r="A31" s="6" t="s">
        <v>11</v>
      </c>
      <c r="B31" s="5" t="s">
        <v>356</v>
      </c>
      <c r="C31" s="5" t="s">
        <v>357</v>
      </c>
    </row>
    <row r="32" spans="1:3" ht="24">
      <c r="A32" s="6" t="s">
        <v>11</v>
      </c>
      <c r="B32" s="5" t="s">
        <v>358</v>
      </c>
      <c r="C32" s="5" t="s">
        <v>134</v>
      </c>
    </row>
    <row r="33" spans="1:3">
      <c r="A33" s="6" t="s">
        <v>11</v>
      </c>
      <c r="B33" s="5" t="s">
        <v>359</v>
      </c>
      <c r="C33" s="5" t="s">
        <v>135</v>
      </c>
    </row>
    <row r="34" spans="1:3" ht="60">
      <c r="A34" s="6" t="s">
        <v>11</v>
      </c>
      <c r="B34" s="5" t="s">
        <v>360</v>
      </c>
      <c r="C34" s="5" t="s">
        <v>361</v>
      </c>
    </row>
    <row r="35" spans="1:3" ht="24">
      <c r="A35" s="6" t="s">
        <v>11</v>
      </c>
      <c r="B35" s="5" t="s">
        <v>362</v>
      </c>
      <c r="C35" s="5" t="s">
        <v>137</v>
      </c>
    </row>
    <row r="36" spans="1:3" ht="24">
      <c r="A36" s="6" t="s">
        <v>11</v>
      </c>
      <c r="B36" s="5" t="s">
        <v>363</v>
      </c>
      <c r="C36" s="5" t="s">
        <v>138</v>
      </c>
    </row>
    <row r="37" spans="1:3" ht="36">
      <c r="A37" s="6" t="s">
        <v>11</v>
      </c>
      <c r="B37" s="5" t="s">
        <v>364</v>
      </c>
      <c r="C37" s="5" t="s">
        <v>139</v>
      </c>
    </row>
    <row r="38" spans="1:3" ht="24">
      <c r="A38" s="6" t="s">
        <v>11</v>
      </c>
      <c r="B38" s="5" t="s">
        <v>365</v>
      </c>
      <c r="C38" s="5" t="s">
        <v>366</v>
      </c>
    </row>
    <row r="39" spans="1:3" ht="24">
      <c r="A39" s="6" t="s">
        <v>11</v>
      </c>
      <c r="B39" s="5" t="s">
        <v>367</v>
      </c>
      <c r="C39" s="5" t="s">
        <v>141</v>
      </c>
    </row>
    <row r="40" spans="1:3" ht="24">
      <c r="A40" s="6" t="s">
        <v>44</v>
      </c>
      <c r="B40" s="4" t="s">
        <v>368</v>
      </c>
      <c r="C40" s="4" t="s">
        <v>148</v>
      </c>
    </row>
    <row r="41" spans="1:3" ht="36">
      <c r="A41" s="6" t="s">
        <v>44</v>
      </c>
      <c r="B41" s="4" t="s">
        <v>369</v>
      </c>
      <c r="C41" s="4" t="s">
        <v>149</v>
      </c>
    </row>
    <row r="42" spans="1:3" ht="36">
      <c r="A42" s="6" t="s">
        <v>44</v>
      </c>
      <c r="B42" s="4" t="s">
        <v>370</v>
      </c>
      <c r="C42" s="4" t="s">
        <v>150</v>
      </c>
    </row>
    <row r="43" spans="1:3" ht="60">
      <c r="A43" s="6" t="s">
        <v>44</v>
      </c>
      <c r="B43" s="4" t="s">
        <v>371</v>
      </c>
      <c r="C43" s="4" t="s">
        <v>372</v>
      </c>
    </row>
    <row r="44" spans="1:3" ht="36">
      <c r="A44" s="6" t="s">
        <v>44</v>
      </c>
      <c r="B44" s="4" t="s">
        <v>373</v>
      </c>
      <c r="C44" s="4" t="s">
        <v>374</v>
      </c>
    </row>
    <row r="45" spans="1:3" ht="24">
      <c r="A45" s="6" t="s">
        <v>44</v>
      </c>
      <c r="B45" s="4" t="s">
        <v>375</v>
      </c>
      <c r="C45" s="4" t="s">
        <v>153</v>
      </c>
    </row>
    <row r="46" spans="1:3" ht="36">
      <c r="A46" s="6" t="s">
        <v>44</v>
      </c>
      <c r="B46" s="4" t="s">
        <v>376</v>
      </c>
      <c r="C46" s="4" t="s">
        <v>377</v>
      </c>
    </row>
    <row r="47" spans="1:3" ht="24">
      <c r="A47" s="6" t="s">
        <v>44</v>
      </c>
      <c r="B47" s="4" t="s">
        <v>378</v>
      </c>
      <c r="C47" s="4" t="s">
        <v>155</v>
      </c>
    </row>
    <row r="48" spans="1:3" ht="24">
      <c r="A48" s="6" t="s">
        <v>44</v>
      </c>
      <c r="B48" s="4" t="s">
        <v>379</v>
      </c>
      <c r="C48" s="4" t="s">
        <v>380</v>
      </c>
    </row>
    <row r="49" spans="1:3" ht="24">
      <c r="A49" s="6" t="s">
        <v>44</v>
      </c>
      <c r="B49" s="4" t="s">
        <v>381</v>
      </c>
      <c r="C49" s="4" t="s">
        <v>382</v>
      </c>
    </row>
    <row r="50" spans="1:3" ht="24">
      <c r="A50" s="6" t="s">
        <v>44</v>
      </c>
      <c r="B50" s="4" t="s">
        <v>383</v>
      </c>
      <c r="C50" s="4" t="s">
        <v>158</v>
      </c>
    </row>
    <row r="51" spans="1:3" ht="24">
      <c r="A51" s="6" t="s">
        <v>44</v>
      </c>
      <c r="B51" s="4" t="s">
        <v>384</v>
      </c>
      <c r="C51" s="29" t="s">
        <v>385</v>
      </c>
    </row>
    <row r="52" spans="1:3">
      <c r="A52" s="6" t="s">
        <v>44</v>
      </c>
      <c r="B52" s="4" t="s">
        <v>386</v>
      </c>
      <c r="C52" s="4" t="s">
        <v>160</v>
      </c>
    </row>
    <row r="53" spans="1:3" ht="24">
      <c r="A53" s="6" t="s">
        <v>44</v>
      </c>
      <c r="B53" s="4" t="s">
        <v>387</v>
      </c>
      <c r="C53" s="4" t="s">
        <v>388</v>
      </c>
    </row>
    <row r="54" spans="1:3" ht="36">
      <c r="A54" s="6" t="s">
        <v>44</v>
      </c>
      <c r="B54" s="4" t="s">
        <v>389</v>
      </c>
      <c r="C54" s="4" t="s">
        <v>162</v>
      </c>
    </row>
    <row r="55" spans="1:3" ht="24">
      <c r="A55" s="3" t="s">
        <v>13</v>
      </c>
      <c r="B55" s="4" t="s">
        <v>390</v>
      </c>
      <c r="C55" s="4" t="s">
        <v>169</v>
      </c>
    </row>
    <row r="56" spans="1:3" ht="24">
      <c r="A56" s="3" t="s">
        <v>13</v>
      </c>
      <c r="B56" s="4" t="s">
        <v>391</v>
      </c>
      <c r="C56" s="4" t="s">
        <v>392</v>
      </c>
    </row>
    <row r="57" spans="1:3" ht="60">
      <c r="A57" s="3" t="s">
        <v>13</v>
      </c>
      <c r="B57" s="4" t="s">
        <v>393</v>
      </c>
      <c r="C57" s="4" t="s">
        <v>394</v>
      </c>
    </row>
    <row r="58" spans="1:3" ht="24">
      <c r="A58" s="3" t="s">
        <v>13</v>
      </c>
      <c r="B58" s="4" t="s">
        <v>395</v>
      </c>
      <c r="C58" s="4" t="s">
        <v>172</v>
      </c>
    </row>
    <row r="59" spans="1:3" ht="36">
      <c r="A59" s="3" t="s">
        <v>13</v>
      </c>
      <c r="B59" s="4" t="s">
        <v>396</v>
      </c>
      <c r="C59" s="4" t="s">
        <v>397</v>
      </c>
    </row>
    <row r="60" spans="1:3" ht="24">
      <c r="A60" s="3" t="s">
        <v>13</v>
      </c>
      <c r="B60" s="4" t="s">
        <v>398</v>
      </c>
      <c r="C60" s="4" t="s">
        <v>174</v>
      </c>
    </row>
    <row r="61" spans="1:3" ht="24">
      <c r="A61" s="3" t="s">
        <v>13</v>
      </c>
      <c r="B61" s="4" t="s">
        <v>399</v>
      </c>
      <c r="C61" s="4" t="s">
        <v>175</v>
      </c>
    </row>
    <row r="62" spans="1:3" ht="24">
      <c r="A62" s="3" t="s">
        <v>13</v>
      </c>
      <c r="B62" s="4" t="s">
        <v>400</v>
      </c>
      <c r="C62" s="4" t="s">
        <v>176</v>
      </c>
    </row>
    <row r="63" spans="1:3" ht="24">
      <c r="A63" s="3" t="s">
        <v>13</v>
      </c>
      <c r="B63" s="4" t="s">
        <v>401</v>
      </c>
      <c r="C63" s="4" t="s">
        <v>177</v>
      </c>
    </row>
    <row r="64" spans="1:3" ht="24">
      <c r="A64" s="3" t="s">
        <v>13</v>
      </c>
      <c r="B64" s="4" t="s">
        <v>402</v>
      </c>
      <c r="C64" s="4" t="s">
        <v>178</v>
      </c>
    </row>
    <row r="65" spans="1:3" ht="24">
      <c r="A65" s="3" t="s">
        <v>13</v>
      </c>
      <c r="B65" s="4" t="s">
        <v>403</v>
      </c>
      <c r="C65" s="4" t="s">
        <v>179</v>
      </c>
    </row>
    <row r="66" spans="1:3" ht="24">
      <c r="A66" s="3" t="s">
        <v>13</v>
      </c>
      <c r="B66" s="4" t="s">
        <v>404</v>
      </c>
      <c r="C66" s="4" t="s">
        <v>405</v>
      </c>
    </row>
    <row r="67" spans="1:3" ht="24">
      <c r="A67" s="3" t="s">
        <v>13</v>
      </c>
      <c r="B67" s="4" t="s">
        <v>406</v>
      </c>
      <c r="C67" s="4" t="s">
        <v>181</v>
      </c>
    </row>
    <row r="68" spans="1:3" ht="24">
      <c r="A68" s="3" t="s">
        <v>13</v>
      </c>
      <c r="B68" s="4" t="s">
        <v>407</v>
      </c>
      <c r="C68" s="4" t="s">
        <v>182</v>
      </c>
    </row>
    <row r="69" spans="1:3" ht="48">
      <c r="A69" s="3" t="s">
        <v>14</v>
      </c>
      <c r="B69" s="4" t="s">
        <v>408</v>
      </c>
      <c r="C69" s="4" t="s">
        <v>189</v>
      </c>
    </row>
    <row r="70" spans="1:3" ht="24">
      <c r="A70" s="3" t="s">
        <v>14</v>
      </c>
      <c r="B70" s="4" t="s">
        <v>409</v>
      </c>
      <c r="C70" s="4" t="s">
        <v>190</v>
      </c>
    </row>
    <row r="71" spans="1:3">
      <c r="A71" s="3" t="s">
        <v>14</v>
      </c>
      <c r="B71" s="4" t="s">
        <v>410</v>
      </c>
      <c r="C71" s="4" t="s">
        <v>411</v>
      </c>
    </row>
    <row r="72" spans="1:3" ht="24">
      <c r="A72" s="3" t="s">
        <v>14</v>
      </c>
      <c r="B72" s="4" t="s">
        <v>412</v>
      </c>
      <c r="C72" s="4" t="s">
        <v>413</v>
      </c>
    </row>
    <row r="73" spans="1:3">
      <c r="A73" s="3" t="s">
        <v>14</v>
      </c>
      <c r="B73" s="4" t="s">
        <v>414</v>
      </c>
      <c r="C73" s="4" t="s">
        <v>193</v>
      </c>
    </row>
    <row r="74" spans="1:3" ht="24">
      <c r="A74" s="3" t="s">
        <v>14</v>
      </c>
      <c r="B74" s="4" t="s">
        <v>415</v>
      </c>
      <c r="C74" s="4" t="s">
        <v>194</v>
      </c>
    </row>
    <row r="75" spans="1:3" ht="24">
      <c r="A75" s="3" t="s">
        <v>14</v>
      </c>
      <c r="B75" s="4" t="s">
        <v>416</v>
      </c>
      <c r="C75" s="4" t="s">
        <v>195</v>
      </c>
    </row>
    <row r="76" spans="1:3" ht="24">
      <c r="A76" s="3" t="s">
        <v>14</v>
      </c>
      <c r="B76" s="4" t="s">
        <v>417</v>
      </c>
      <c r="C76" s="4" t="s">
        <v>196</v>
      </c>
    </row>
    <row r="77" spans="1:3" ht="24">
      <c r="A77" s="3" t="s">
        <v>14</v>
      </c>
      <c r="B77" s="4" t="s">
        <v>418</v>
      </c>
      <c r="C77" s="4" t="s">
        <v>197</v>
      </c>
    </row>
    <row r="78" spans="1:3" ht="24">
      <c r="A78" s="3" t="s">
        <v>14</v>
      </c>
      <c r="B78" s="4" t="s">
        <v>419</v>
      </c>
      <c r="C78" s="4" t="s">
        <v>198</v>
      </c>
    </row>
    <row r="79" spans="1:3" ht="48">
      <c r="A79" s="3" t="s">
        <v>14</v>
      </c>
      <c r="B79" s="4" t="s">
        <v>420</v>
      </c>
      <c r="C79" s="4" t="s">
        <v>421</v>
      </c>
    </row>
    <row r="80" spans="1:3" ht="24">
      <c r="A80" s="3" t="s">
        <v>14</v>
      </c>
      <c r="B80" s="4" t="s">
        <v>422</v>
      </c>
      <c r="C80" s="4" t="s">
        <v>200</v>
      </c>
    </row>
    <row r="81" spans="1:3" ht="36">
      <c r="A81" s="6" t="s">
        <v>15</v>
      </c>
      <c r="B81" s="4" t="s">
        <v>423</v>
      </c>
      <c r="C81" s="4" t="s">
        <v>208</v>
      </c>
    </row>
    <row r="82" spans="1:3" ht="36">
      <c r="A82" s="6" t="s">
        <v>15</v>
      </c>
      <c r="B82" s="4" t="s">
        <v>424</v>
      </c>
      <c r="C82" s="4" t="s">
        <v>425</v>
      </c>
    </row>
    <row r="83" spans="1:3" ht="36">
      <c r="A83" s="6" t="s">
        <v>15</v>
      </c>
      <c r="B83" s="4" t="s">
        <v>426</v>
      </c>
      <c r="C83" s="4" t="s">
        <v>427</v>
      </c>
    </row>
    <row r="84" spans="1:3" ht="24">
      <c r="A84" s="6" t="s">
        <v>15</v>
      </c>
      <c r="B84" s="4" t="s">
        <v>428</v>
      </c>
      <c r="C84" s="4" t="s">
        <v>211</v>
      </c>
    </row>
    <row r="85" spans="1:3" ht="36">
      <c r="A85" s="6" t="s">
        <v>15</v>
      </c>
      <c r="B85" s="4" t="s">
        <v>429</v>
      </c>
      <c r="C85" s="4" t="s">
        <v>212</v>
      </c>
    </row>
    <row r="86" spans="1:3" ht="24">
      <c r="A86" s="6" t="s">
        <v>15</v>
      </c>
      <c r="B86" s="4" t="s">
        <v>430</v>
      </c>
      <c r="C86" s="4" t="s">
        <v>431</v>
      </c>
    </row>
    <row r="87" spans="1:3" ht="36">
      <c r="A87" s="6" t="s">
        <v>15</v>
      </c>
      <c r="B87" s="4" t="s">
        <v>432</v>
      </c>
      <c r="C87" s="4" t="s">
        <v>214</v>
      </c>
    </row>
    <row r="88" spans="1:3">
      <c r="A88" s="6" t="s">
        <v>15</v>
      </c>
      <c r="B88" s="4" t="s">
        <v>433</v>
      </c>
      <c r="C88" s="4" t="s">
        <v>434</v>
      </c>
    </row>
    <row r="89" spans="1:3" ht="36">
      <c r="A89" s="6" t="s">
        <v>15</v>
      </c>
      <c r="B89" s="4" t="s">
        <v>435</v>
      </c>
      <c r="C89" s="29" t="s">
        <v>435</v>
      </c>
    </row>
    <row r="90" spans="1:3" ht="24">
      <c r="A90" s="6" t="s">
        <v>15</v>
      </c>
      <c r="B90" s="4" t="s">
        <v>436</v>
      </c>
      <c r="C90" s="4" t="s">
        <v>217</v>
      </c>
    </row>
    <row r="91" spans="1:3" ht="24">
      <c r="A91" s="6" t="s">
        <v>15</v>
      </c>
      <c r="B91" s="4" t="s">
        <v>437</v>
      </c>
      <c r="C91" s="4" t="s">
        <v>438</v>
      </c>
    </row>
    <row r="92" spans="1:3" ht="36">
      <c r="A92" s="6" t="s">
        <v>16</v>
      </c>
      <c r="B92" s="1" t="s">
        <v>439</v>
      </c>
      <c r="C92" s="1" t="s">
        <v>440</v>
      </c>
    </row>
    <row r="93" spans="1:3">
      <c r="A93" s="6" t="s">
        <v>16</v>
      </c>
      <c r="B93" s="1" t="s">
        <v>441</v>
      </c>
      <c r="C93" s="1" t="s">
        <v>226</v>
      </c>
    </row>
    <row r="94" spans="1:3" ht="24">
      <c r="A94" s="6" t="s">
        <v>16</v>
      </c>
      <c r="B94" s="1" t="s">
        <v>442</v>
      </c>
      <c r="C94" s="1" t="s">
        <v>227</v>
      </c>
    </row>
    <row r="95" spans="1:3">
      <c r="A95" s="6" t="s">
        <v>16</v>
      </c>
      <c r="B95" s="1" t="s">
        <v>443</v>
      </c>
      <c r="C95" s="1" t="s">
        <v>444</v>
      </c>
    </row>
    <row r="96" spans="1:3">
      <c r="A96" s="6" t="s">
        <v>16</v>
      </c>
      <c r="B96" s="1" t="s">
        <v>445</v>
      </c>
      <c r="C96" s="1" t="s">
        <v>446</v>
      </c>
    </row>
    <row r="97" spans="1:3" ht="36">
      <c r="A97" s="6" t="s">
        <v>16</v>
      </c>
      <c r="B97" s="1" t="s">
        <v>447</v>
      </c>
      <c r="C97" s="1" t="s">
        <v>230</v>
      </c>
    </row>
    <row r="98" spans="1:3" ht="24">
      <c r="A98" s="6" t="s">
        <v>16</v>
      </c>
      <c r="B98" s="1" t="s">
        <v>448</v>
      </c>
      <c r="C98" s="1" t="s">
        <v>231</v>
      </c>
    </row>
    <row r="99" spans="1:3" ht="48">
      <c r="A99" s="6" t="s">
        <v>16</v>
      </c>
      <c r="B99" s="1" t="s">
        <v>449</v>
      </c>
      <c r="C99" s="28" t="s">
        <v>450</v>
      </c>
    </row>
    <row r="100" spans="1:3">
      <c r="A100" s="6" t="s">
        <v>16</v>
      </c>
      <c r="B100" s="1" t="s">
        <v>451</v>
      </c>
      <c r="C100" s="28" t="s">
        <v>233</v>
      </c>
    </row>
    <row r="101" spans="1:3">
      <c r="A101" s="6" t="s">
        <v>16</v>
      </c>
      <c r="B101" s="1" t="s">
        <v>452</v>
      </c>
      <c r="C101" s="1" t="s">
        <v>234</v>
      </c>
    </row>
    <row r="102" spans="1:3" ht="24">
      <c r="A102" s="6" t="s">
        <v>16</v>
      </c>
      <c r="B102" s="1" t="s">
        <v>453</v>
      </c>
      <c r="C102" s="1" t="s">
        <v>454</v>
      </c>
    </row>
    <row r="103" spans="1:3" ht="24">
      <c r="A103" s="6" t="s">
        <v>16</v>
      </c>
      <c r="B103" s="1" t="s">
        <v>455</v>
      </c>
      <c r="C103" s="1" t="s">
        <v>236</v>
      </c>
    </row>
    <row r="104" spans="1:3">
      <c r="B104" s="8"/>
      <c r="C104" s="8"/>
    </row>
  </sheetData>
  <pageMargins left="0.7" right="0.7" top="0.75" bottom="0.75" header="0.3" footer="0.3"/>
  <pageSetup paperSize="8" scale="83"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C579A-DCDD-495C-AE75-46DBC204A473}">
  <dimension ref="A1:D13"/>
  <sheetViews>
    <sheetView showGridLines="0" workbookViewId="0">
      <selection activeCell="A6" sqref="A6"/>
    </sheetView>
  </sheetViews>
  <sheetFormatPr defaultColWidth="8.625" defaultRowHeight="14.25"/>
  <cols>
    <col min="1" max="1" width="46.5" style="36" customWidth="1"/>
    <col min="2" max="2" width="18.625" style="36" customWidth="1"/>
    <col min="3" max="3" width="21.875" style="36" customWidth="1"/>
    <col min="4" max="4" width="46.125" style="36" customWidth="1"/>
    <col min="5" max="16384" width="8.625" style="36"/>
  </cols>
  <sheetData>
    <row r="1" spans="1:4" ht="17.25">
      <c r="A1" s="113" t="s">
        <v>456</v>
      </c>
      <c r="B1" s="103"/>
      <c r="C1" s="103"/>
      <c r="D1" s="114"/>
    </row>
    <row r="2" spans="1:4">
      <c r="A2" s="46" t="s">
        <v>26</v>
      </c>
      <c r="B2"/>
      <c r="C2"/>
      <c r="D2" s="108"/>
    </row>
    <row r="3" spans="1:4">
      <c r="A3" s="129" t="s">
        <v>457</v>
      </c>
      <c r="B3" s="101"/>
      <c r="C3" s="101"/>
      <c r="D3" s="102"/>
    </row>
    <row r="4" spans="1:4" ht="30">
      <c r="A4" s="132" t="s">
        <v>458</v>
      </c>
      <c r="B4" s="133" t="s">
        <v>459</v>
      </c>
      <c r="C4" s="133" t="s">
        <v>460</v>
      </c>
      <c r="D4" s="132" t="s">
        <v>461</v>
      </c>
    </row>
    <row r="5" spans="1:4" ht="32.450000000000003" customHeight="1">
      <c r="A5" s="63" t="s">
        <v>462</v>
      </c>
      <c r="B5" s="51"/>
      <c r="C5" s="51"/>
      <c r="D5" s="51"/>
    </row>
    <row r="6" spans="1:4" ht="32.450000000000003" customHeight="1">
      <c r="A6" s="63" t="s">
        <v>463</v>
      </c>
      <c r="B6" s="51"/>
      <c r="C6" s="51"/>
      <c r="D6" s="51"/>
    </row>
    <row r="7" spans="1:4" ht="32.450000000000003" customHeight="1">
      <c r="A7" s="63" t="s">
        <v>464</v>
      </c>
      <c r="B7" s="51"/>
      <c r="C7" s="51"/>
      <c r="D7" s="51"/>
    </row>
    <row r="8" spans="1:4" ht="32.450000000000003" customHeight="1">
      <c r="A8" s="63" t="s">
        <v>465</v>
      </c>
      <c r="B8" s="51"/>
      <c r="C8" s="51"/>
      <c r="D8" s="51"/>
    </row>
    <row r="9" spans="1:4" ht="32.450000000000003" customHeight="1">
      <c r="A9" s="63" t="s">
        <v>466</v>
      </c>
      <c r="B9" s="51"/>
      <c r="C9" s="51"/>
      <c r="D9" s="51"/>
    </row>
    <row r="10" spans="1:4" ht="32.450000000000003" customHeight="1">
      <c r="A10" s="63" t="s">
        <v>467</v>
      </c>
      <c r="B10" s="51"/>
      <c r="C10" s="51"/>
      <c r="D10" s="51"/>
    </row>
    <row r="11" spans="1:4" ht="32.450000000000003" customHeight="1">
      <c r="A11" s="63" t="s">
        <v>468</v>
      </c>
      <c r="B11" s="51"/>
      <c r="C11" s="51"/>
      <c r="D11" s="51"/>
    </row>
    <row r="12" spans="1:4" ht="32.450000000000003" customHeight="1">
      <c r="A12" s="63" t="s">
        <v>469</v>
      </c>
      <c r="B12" s="51"/>
      <c r="C12" s="51"/>
      <c r="D12" s="51"/>
    </row>
    <row r="13" spans="1:4" ht="32.450000000000003" customHeight="1">
      <c r="A13" s="63" t="s">
        <v>470</v>
      </c>
      <c r="B13" s="51"/>
      <c r="C13" s="51"/>
      <c r="D13" s="51"/>
    </row>
  </sheetData>
  <hyperlinks>
    <hyperlink ref="A2" location="Contents!A1" display="Return to Contents" xr:uid="{23E1535A-6420-411E-9AFA-4AACA878D478}"/>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992A4B5-1726-4384-A74F-AECB5FFF17E0}">
          <x14:formula1>
            <xm:f>Lists!$B$11:$B$14</xm:f>
          </x14:formula1>
          <xm:sqref>C5:C13</xm:sqref>
        </x14:dataValidation>
        <x14:dataValidation type="list" allowBlank="1" showInputMessage="1" showErrorMessage="1" xr:uid="{52E5EBBE-F9C3-4A52-99A6-E24345D9F132}">
          <x14:formula1>
            <xm:f>Lists!$A$11:$A$12</xm:f>
          </x14:formula1>
          <xm:sqref>B5:B13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F0018-0E39-4C5A-A515-7A60A4436EF8}">
  <dimension ref="A1:H27"/>
  <sheetViews>
    <sheetView workbookViewId="0">
      <selection activeCell="D12" sqref="D12"/>
    </sheetView>
  </sheetViews>
  <sheetFormatPr defaultRowHeight="14.25"/>
  <cols>
    <col min="1" max="1" width="18.5" customWidth="1"/>
    <col min="2" max="2" width="13.625" customWidth="1"/>
    <col min="3" max="3" width="10.875" customWidth="1"/>
    <col min="7" max="7" width="12.125" customWidth="1"/>
  </cols>
  <sheetData>
    <row r="1" spans="1:3">
      <c r="A1" t="s">
        <v>471</v>
      </c>
      <c r="B1" s="24" t="s">
        <v>472</v>
      </c>
    </row>
    <row r="2" spans="1:3">
      <c r="A2" t="s">
        <v>473</v>
      </c>
      <c r="B2" s="24" t="s">
        <v>474</v>
      </c>
    </row>
    <row r="3" spans="1:3">
      <c r="A3" t="s">
        <v>475</v>
      </c>
      <c r="B3" s="24" t="s">
        <v>476</v>
      </c>
    </row>
    <row r="4" spans="1:3">
      <c r="A4" t="s">
        <v>477</v>
      </c>
      <c r="B4" s="24" t="s">
        <v>478</v>
      </c>
    </row>
    <row r="6" spans="1:3">
      <c r="A6" t="s">
        <v>80</v>
      </c>
    </row>
    <row r="7" spans="1:3">
      <c r="A7" t="s">
        <v>75</v>
      </c>
    </row>
    <row r="8" spans="1:3">
      <c r="A8" t="s">
        <v>78</v>
      </c>
    </row>
    <row r="9" spans="1:3">
      <c r="A9" t="s">
        <v>83</v>
      </c>
    </row>
    <row r="10" spans="1:3" ht="30">
      <c r="A10" s="33" t="s">
        <v>272</v>
      </c>
      <c r="B10" s="33" t="s">
        <v>273</v>
      </c>
      <c r="C10" s="34" t="s">
        <v>274</v>
      </c>
    </row>
    <row r="11" spans="1:3">
      <c r="A11" t="s">
        <v>275</v>
      </c>
      <c r="B11" t="s">
        <v>276</v>
      </c>
      <c r="C11" t="s">
        <v>279</v>
      </c>
    </row>
    <row r="12" spans="1:3">
      <c r="A12" t="s">
        <v>282</v>
      </c>
      <c r="B12" t="s">
        <v>278</v>
      </c>
      <c r="C12" t="s">
        <v>277</v>
      </c>
    </row>
    <row r="13" spans="1:3">
      <c r="B13" t="s">
        <v>280</v>
      </c>
      <c r="C13" t="s">
        <v>283</v>
      </c>
    </row>
    <row r="14" spans="1:3">
      <c r="C14" t="s">
        <v>281</v>
      </c>
    </row>
    <row r="19" spans="1:8">
      <c r="A19" t="s">
        <v>9</v>
      </c>
    </row>
    <row r="20" spans="1:8">
      <c r="A20" t="s">
        <v>10</v>
      </c>
      <c r="G20" t="s">
        <v>479</v>
      </c>
      <c r="H20" s="31" t="s">
        <v>288</v>
      </c>
    </row>
    <row r="21" spans="1:8">
      <c r="A21" t="s">
        <v>11</v>
      </c>
      <c r="G21" t="s">
        <v>480</v>
      </c>
      <c r="H21" s="31" t="s">
        <v>306</v>
      </c>
    </row>
    <row r="22" spans="1:8">
      <c r="A22" t="s">
        <v>44</v>
      </c>
      <c r="G22" t="s">
        <v>481</v>
      </c>
      <c r="H22" s="31" t="s">
        <v>290</v>
      </c>
    </row>
    <row r="23" spans="1:8">
      <c r="A23" t="s">
        <v>13</v>
      </c>
      <c r="G23" t="s">
        <v>482</v>
      </c>
      <c r="H23" s="31" t="s">
        <v>291</v>
      </c>
    </row>
    <row r="24" spans="1:8">
      <c r="A24" t="s">
        <v>14</v>
      </c>
      <c r="G24" t="s">
        <v>483</v>
      </c>
      <c r="H24" s="31" t="s">
        <v>292</v>
      </c>
    </row>
    <row r="25" spans="1:8">
      <c r="A25" t="s">
        <v>15</v>
      </c>
      <c r="G25" t="s">
        <v>484</v>
      </c>
      <c r="H25" s="31" t="s">
        <v>293</v>
      </c>
    </row>
    <row r="26" spans="1:8">
      <c r="A26" t="s">
        <v>16</v>
      </c>
      <c r="G26" t="s">
        <v>485</v>
      </c>
      <c r="H26" s="31" t="s">
        <v>486</v>
      </c>
    </row>
    <row r="27" spans="1:8">
      <c r="G27" t="s">
        <v>487</v>
      </c>
      <c r="H27" s="31" t="s">
        <v>295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9DA7DA5D3F9D4E9E64AA87B391965E" ma:contentTypeVersion="19" ma:contentTypeDescription="Create a new document." ma:contentTypeScope="" ma:versionID="83ee9d9497219f0a6f7294f1560794e7">
  <xsd:schema xmlns:xsd="http://www.w3.org/2001/XMLSchema" xmlns:xs="http://www.w3.org/2001/XMLSchema" xmlns:p="http://schemas.microsoft.com/office/2006/metadata/properties" xmlns:ns2="e154c4cf-551b-4e3e-97ad-8d799c63b49e" xmlns:ns3="54e79024-9844-4ad4-933c-40e04bf398d0" targetNamespace="http://schemas.microsoft.com/office/2006/metadata/properties" ma:root="true" ma:fieldsID="efced1fa3a6c2eb49161f5f2c2b2ae1a" ns2:_="" ns3:_="">
    <xsd:import namespace="e154c4cf-551b-4e3e-97ad-8d799c63b49e"/>
    <xsd:import namespace="54e79024-9844-4ad4-933c-40e04bf398d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54c4cf-551b-4e3e-97ad-8d799c63b49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7c860a3-41d5-4fcb-b4e8-22b9961a5100}" ma:internalName="TaxCatchAll" ma:showField="CatchAllData" ma:web="e154c4cf-551b-4e3e-97ad-8d799c63b49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4e79024-9844-4ad4-933c-40e04bf398d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5ad39b0-826e-4f53-99d5-1ec7aa1e0e6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154c4cf-551b-4e3e-97ad-8d799c63b49e" xsi:nil="true"/>
    <lcf76f155ced4ddcb4097134ff3c332f xmlns="54e79024-9844-4ad4-933c-40e04bf398d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087510F-015C-4389-B02C-3BAEF6E530B8}"/>
</file>

<file path=customXml/itemProps2.xml><?xml version="1.0" encoding="utf-8"?>
<ds:datastoreItem xmlns:ds="http://schemas.openxmlformats.org/officeDocument/2006/customXml" ds:itemID="{7B709F53-874A-4EE9-B5BC-065602C25F4D}"/>
</file>

<file path=customXml/itemProps3.xml><?xml version="1.0" encoding="utf-8"?>
<ds:datastoreItem xmlns:ds="http://schemas.openxmlformats.org/officeDocument/2006/customXml" ds:itemID="{9A92004E-97F4-400B-8309-254D3445ACB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Hilary Paxton</dc:creator>
  <cp:keywords/>
  <dc:description/>
  <cp:lastModifiedBy/>
  <cp:revision/>
  <dcterms:created xsi:type="dcterms:W3CDTF">2023-02-23T16:50:42Z</dcterms:created>
  <dcterms:modified xsi:type="dcterms:W3CDTF">2025-06-25T16:44:04Z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0x010100C99DA7DA5D3F9D4E9E64AA87B391965E</vt:lpwstr>
  </property>
  <property fmtid="{D5CDD505-2E9C-101B-9397-08002B2CF9AE}" pid="3" name="MediaServiceImageTags">
    <vt:lpwstr/>
  </property>
</Properties>
</file>